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5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<sst xmlns="http://schemas.openxmlformats.org/spreadsheetml/2006/main" count="64" uniqueCount="43">
  <si>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Total</t>
  </si>
  <si>
    <t>Monthly Cost</t>
  </si>
  <si>
    <t>Annual Cost</t>
  </si>
  <si>
    <t>Carrier Benefits</t>
  </si>
  <si>
    <t xml:space="preserve"> Tiered Cost Factors</t>
  </si>
  <si>
    <t>Group Cost Factors</t>
  </si>
  <si>
    <t>Volume</t>
  </si>
  <si>
    <t>Yes</t>
  </si>
  <si>
    <t>Waiver of premium</t>
  </si>
  <si>
    <t>Included</t>
  </si>
  <si>
    <t>Rate guarantee</t>
  </si>
  <si>
    <t>1 year</t>
  </si>
  <si>
    <t>Life/Add Rate per 1000</t>
  </si>
  <si>
    <t>Annual Increase</t>
  </si>
  <si>
    <t>Benefit %</t>
  </si>
  <si>
    <t>Benefit</t>
  </si>
  <si>
    <t>Elimination period</t>
  </si>
  <si>
    <t>90 days</t>
  </si>
  <si>
    <t>Rates/$100 of benefit</t>
  </si>
  <si>
    <t>% increase</t>
  </si>
  <si>
    <t>Life  &amp; Disability Enrollment</t>
  </si>
  <si>
    <t>Combined</t>
  </si>
  <si>
    <t>2 Year own occ</t>
  </si>
  <si>
    <t>Partial</t>
  </si>
  <si>
    <t>Employees Eligible</t>
  </si>
  <si>
    <t>Life Insurance</t>
  </si>
  <si>
    <t>Metlife</t>
  </si>
  <si>
    <t>Metlife Renew</t>
  </si>
  <si>
    <t>Physician</t>
  </si>
  <si>
    <t>Staff</t>
  </si>
  <si>
    <t>1 x salary + 10k</t>
  </si>
  <si>
    <t>Convertible</t>
  </si>
  <si>
    <t>Definition of Diability</t>
  </si>
  <si>
    <t>Survivor Benefit</t>
  </si>
  <si>
    <t>3x mnth. Ben</t>
  </si>
  <si>
    <t>Benefit Duration</t>
  </si>
  <si>
    <t>SSNRA</t>
  </si>
  <si>
    <t>Metlife Renewal</t>
  </si>
  <si>
    <t>2  year</t>
  </si>
  <si>
    <t>Group Life &amp; Disabiity Insurance Comparison Employer Paid</t>
  </si>
  <si>
    <r>
      <t>LTD</t>
    </r>
    <r>
      <rPr>
        <b/>
        <sz val="10"/>
        <rFont val="Century Gothic"/>
        <family val="2"/>
      </rPr>
      <t xml:space="preserve"> (102 emps)</t>
    </r>
  </si>
  <si>
    <t>Client</t>
  </si>
  <si>
    <t>Renewal Date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</si>
</sst>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0"/>
    <numFmt numFmtId="172" formatCode="0.0%"/>
  </numFmts>
  <fonts count="57">
    <font>
      <sz val="10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color indexed="9"/>
      <name val="Century Gothic"/>
      <family val="2"/>
    </font>
    <font>
      <sz val="10"/>
      <color indexed="9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3"/>
      <name val="Century Gothic"/>
      <family val="2"/>
    </font>
    <font>
      <b/>
      <sz val="12"/>
      <color indexed="9"/>
      <name val="Century Gothic"/>
      <family val="2"/>
    </font>
    <font>
      <sz val="9"/>
      <name val="Century Gothic"/>
      <family val="2"/>
    </font>
    <font>
      <b/>
      <sz val="16"/>
      <color indexed="9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0"/>
      <name val="Century Gothic"/>
      <family val="2"/>
    </font>
    <font>
      <sz val="9"/>
      <color indexed="40"/>
      <name val="Century Gothic"/>
      <family val="2"/>
    </font>
    <font>
      <b/>
      <sz val="9"/>
      <name val="Century Gothic"/>
      <family val="2"/>
    </font>
    <font>
      <sz val="12"/>
      <name val="Century Gothic"/>
      <family val="2"/>
    </font>
    <font>
      <b/>
      <sz val="11"/>
      <color indexed="23"/>
      <name val="Century Gothic"/>
      <family val="2"/>
    </font>
    <font>
      <b/>
      <sz val="16"/>
      <color indexed="23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6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12" fillId="33" borderId="11" xfId="0" applyNumberFormat="1" applyFont="1" applyFill="1" applyBorder="1" applyAlignment="1">
      <alignment horizontal="center"/>
    </xf>
    <xf numFmtId="3" fontId="16" fillId="33" borderId="10" xfId="0" applyNumberFormat="1" applyFont="1" applyFill="1" applyBorder="1" applyAlignment="1">
      <alignment horizontal="center"/>
    </xf>
    <xf numFmtId="165" fontId="16" fillId="33" borderId="10" xfId="0" applyNumberFormat="1" applyFont="1" applyFill="1" applyBorder="1" applyAlignment="1">
      <alignment horizontal="center"/>
    </xf>
    <xf numFmtId="171" fontId="16" fillId="33" borderId="10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166" fontId="16" fillId="33" borderId="1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 horizontal="center" vertical="center"/>
    </xf>
    <xf numFmtId="3" fontId="12" fillId="35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6" fontId="12" fillId="35" borderId="0" xfId="0" applyNumberFormat="1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3" fontId="16" fillId="35" borderId="0" xfId="0" applyNumberFormat="1" applyFont="1" applyFill="1" applyBorder="1" applyAlignment="1">
      <alignment horizontal="center"/>
    </xf>
    <xf numFmtId="171" fontId="17" fillId="35" borderId="0" xfId="0" applyNumberFormat="1" applyFont="1" applyFill="1" applyBorder="1" applyAlignment="1">
      <alignment horizontal="center"/>
    </xf>
    <xf numFmtId="165" fontId="16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166" fontId="11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9" fontId="12" fillId="35" borderId="0" xfId="0" applyNumberFormat="1" applyFont="1" applyFill="1" applyBorder="1" applyAlignment="1">
      <alignment horizontal="center"/>
    </xf>
    <xf numFmtId="172" fontId="12" fillId="35" borderId="0" xfId="0" applyNumberFormat="1" applyFont="1" applyFill="1" applyBorder="1" applyAlignment="1">
      <alignment horizontal="center"/>
    </xf>
    <xf numFmtId="166" fontId="12" fillId="35" borderId="0" xfId="0" applyNumberFormat="1" applyFont="1" applyFill="1" applyBorder="1" applyAlignment="1">
      <alignment horizontal="center"/>
    </xf>
    <xf numFmtId="166" fontId="16" fillId="35" borderId="0" xfId="0" applyNumberFormat="1" applyFont="1" applyFill="1" applyBorder="1" applyAlignment="1">
      <alignment horizontal="center"/>
    </xf>
    <xf numFmtId="165" fontId="17" fillId="35" borderId="0" xfId="0" applyNumberFormat="1" applyFont="1" applyFill="1" applyBorder="1" applyAlignment="1">
      <alignment horizontal="center"/>
    </xf>
    <xf numFmtId="2" fontId="11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166" fontId="17" fillId="35" borderId="0" xfId="0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left" vertical="center"/>
    </xf>
    <xf numFmtId="49" fontId="7" fillId="35" borderId="0" xfId="0" applyNumberFormat="1" applyFont="1" applyFill="1" applyAlignment="1">
      <alignment horizontal="left" vertical="center"/>
    </xf>
    <xf numFmtId="49" fontId="3" fillId="35" borderId="0" xfId="0" applyNumberFormat="1" applyFont="1" applyFill="1" applyAlignment="1">
      <alignment horizontal="left" vertical="center"/>
    </xf>
    <xf numFmtId="166" fontId="19" fillId="35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3" fontId="12" fillId="33" borderId="10" xfId="0" applyNumberFormat="1" applyFont="1" applyFill="1" applyBorder="1" applyAlignment="1">
      <alignment horizontal="center"/>
    </xf>
    <xf numFmtId="9" fontId="12" fillId="33" borderId="11" xfId="0" applyNumberFormat="1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9" fillId="36" borderId="15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/>
    </xf>
    <xf numFmtId="0" fontId="12" fillId="36" borderId="18" xfId="0" applyFont="1" applyFill="1" applyBorder="1" applyAlignment="1">
      <alignment horizontal="right"/>
    </xf>
    <xf numFmtId="0" fontId="12" fillId="36" borderId="0" xfId="0" applyFont="1" applyFill="1" applyBorder="1" applyAlignment="1">
      <alignment horizontal="right"/>
    </xf>
    <xf numFmtId="9" fontId="12" fillId="36" borderId="0" xfId="0" applyNumberFormat="1" applyFont="1" applyFill="1" applyBorder="1" applyAlignment="1">
      <alignment horizontal="center"/>
    </xf>
    <xf numFmtId="6" fontId="12" fillId="36" borderId="10" xfId="0" applyNumberFormat="1" applyFont="1" applyFill="1" applyBorder="1" applyAlignment="1">
      <alignment horizontal="center"/>
    </xf>
    <xf numFmtId="6" fontId="12" fillId="36" borderId="0" xfId="0" applyNumberFormat="1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9" fillId="36" borderId="18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9" xfId="0" applyFont="1" applyFill="1" applyBorder="1" applyAlignment="1">
      <alignment/>
    </xf>
    <xf numFmtId="0" fontId="8" fillId="36" borderId="18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11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2" fontId="11" fillId="36" borderId="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left"/>
    </xf>
    <xf numFmtId="166" fontId="7" fillId="33" borderId="21" xfId="0" applyNumberFormat="1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9" fillId="37" borderId="19" xfId="0" applyFont="1" applyFill="1" applyBorder="1" applyAlignment="1">
      <alignment/>
    </xf>
    <xf numFmtId="0" fontId="8" fillId="37" borderId="18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8" fillId="37" borderId="19" xfId="0" applyFont="1" applyFill="1" applyBorder="1" applyAlignment="1">
      <alignment/>
    </xf>
    <xf numFmtId="0" fontId="11" fillId="37" borderId="0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/>
    </xf>
    <xf numFmtId="166" fontId="11" fillId="37" borderId="0" xfId="0" applyNumberFormat="1" applyFont="1" applyFill="1" applyBorder="1" applyAlignment="1">
      <alignment horizontal="center" vertical="center"/>
    </xf>
    <xf numFmtId="3" fontId="12" fillId="37" borderId="0" xfId="0" applyNumberFormat="1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6" fontId="12" fillId="37" borderId="0" xfId="0" applyNumberFormat="1" applyFont="1" applyFill="1" applyBorder="1" applyAlignment="1">
      <alignment horizontal="center"/>
    </xf>
    <xf numFmtId="3" fontId="16" fillId="37" borderId="10" xfId="0" applyNumberFormat="1" applyFont="1" applyFill="1" applyBorder="1" applyAlignment="1">
      <alignment horizontal="center"/>
    </xf>
    <xf numFmtId="171" fontId="17" fillId="37" borderId="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0" fontId="1" fillId="38" borderId="0" xfId="0" applyFont="1" applyFill="1" applyAlignment="1">
      <alignment horizontal="left"/>
    </xf>
    <xf numFmtId="0" fontId="7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171" fontId="16" fillId="35" borderId="0" xfId="0" applyNumberFormat="1" applyFont="1" applyFill="1" applyBorder="1" applyAlignment="1">
      <alignment horizontal="center"/>
    </xf>
    <xf numFmtId="6" fontId="18" fillId="35" borderId="0" xfId="0" applyNumberFormat="1" applyFont="1" applyFill="1" applyBorder="1" applyAlignment="1">
      <alignment horizontal="center"/>
    </xf>
    <xf numFmtId="166" fontId="7" fillId="35" borderId="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9" fontId="12" fillId="36" borderId="19" xfId="0" applyNumberFormat="1" applyFont="1" applyFill="1" applyBorder="1" applyAlignment="1">
      <alignment horizontal="center"/>
    </xf>
    <xf numFmtId="6" fontId="18" fillId="36" borderId="22" xfId="0" applyNumberFormat="1" applyFont="1" applyFill="1" applyBorder="1" applyAlignment="1">
      <alignment horizontal="center"/>
    </xf>
    <xf numFmtId="6" fontId="18" fillId="36" borderId="19" xfId="0" applyNumberFormat="1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2" fontId="11" fillId="36" borderId="19" xfId="0" applyNumberFormat="1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/>
    </xf>
    <xf numFmtId="0" fontId="6" fillId="36" borderId="23" xfId="0" applyFont="1" applyFill="1" applyBorder="1" applyAlignment="1">
      <alignment/>
    </xf>
    <xf numFmtId="3" fontId="12" fillId="37" borderId="19" xfId="0" applyNumberFormat="1" applyFont="1" applyFill="1" applyBorder="1" applyAlignment="1">
      <alignment horizontal="center"/>
    </xf>
    <xf numFmtId="0" fontId="12" fillId="37" borderId="19" xfId="0" applyFont="1" applyFill="1" applyBorder="1" applyAlignment="1">
      <alignment horizontal="center"/>
    </xf>
    <xf numFmtId="6" fontId="12" fillId="37" borderId="19" xfId="0" applyNumberFormat="1" applyFont="1" applyFill="1" applyBorder="1" applyAlignment="1">
      <alignment horizontal="center"/>
    </xf>
    <xf numFmtId="3" fontId="16" fillId="37" borderId="24" xfId="0" applyNumberFormat="1" applyFont="1" applyFill="1" applyBorder="1" applyAlignment="1">
      <alignment horizontal="center"/>
    </xf>
    <xf numFmtId="171" fontId="17" fillId="37" borderId="25" xfId="0" applyNumberFormat="1" applyFont="1" applyFill="1" applyBorder="1" applyAlignment="1">
      <alignment horizontal="center"/>
    </xf>
    <xf numFmtId="166" fontId="11" fillId="37" borderId="19" xfId="0" applyNumberFormat="1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/>
    </xf>
    <xf numFmtId="166" fontId="12" fillId="36" borderId="19" xfId="0" applyNumberFormat="1" applyFont="1" applyFill="1" applyBorder="1" applyAlignment="1">
      <alignment horizontal="center"/>
    </xf>
    <xf numFmtId="165" fontId="12" fillId="36" borderId="19" xfId="0" applyNumberFormat="1" applyFont="1" applyFill="1" applyBorder="1" applyAlignment="1">
      <alignment horizontal="center"/>
    </xf>
    <xf numFmtId="0" fontId="7" fillId="34" borderId="26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left" vertical="center"/>
    </xf>
    <xf numFmtId="166" fontId="7" fillId="34" borderId="11" xfId="0" applyNumberFormat="1" applyFont="1" applyFill="1" applyBorder="1" applyAlignment="1">
      <alignment horizontal="center" vertical="center"/>
    </xf>
    <xf numFmtId="166" fontId="7" fillId="34" borderId="28" xfId="0" applyNumberFormat="1" applyFont="1" applyFill="1" applyBorder="1" applyAlignment="1">
      <alignment horizontal="center" vertical="center"/>
    </xf>
    <xf numFmtId="166" fontId="7" fillId="35" borderId="0" xfId="0" applyNumberFormat="1" applyFont="1" applyFill="1" applyBorder="1" applyAlignment="1">
      <alignment horizontal="center" vertical="center"/>
    </xf>
    <xf numFmtId="0" fontId="11" fillId="40" borderId="26" xfId="0" applyFont="1" applyFill="1" applyBorder="1" applyAlignment="1">
      <alignment horizontal="left" vertical="center"/>
    </xf>
    <xf numFmtId="0" fontId="11" fillId="40" borderId="29" xfId="0" applyFont="1" applyFill="1" applyBorder="1" applyAlignment="1">
      <alignment horizontal="left" vertical="center"/>
    </xf>
    <xf numFmtId="166" fontId="11" fillId="40" borderId="11" xfId="0" applyNumberFormat="1" applyFont="1" applyFill="1" applyBorder="1" applyAlignment="1">
      <alignment horizontal="center" vertical="center"/>
    </xf>
    <xf numFmtId="166" fontId="11" fillId="40" borderId="30" xfId="0" applyNumberFormat="1" applyFont="1" applyFill="1" applyBorder="1" applyAlignment="1">
      <alignment horizontal="center" vertical="center"/>
    </xf>
    <xf numFmtId="9" fontId="11" fillId="40" borderId="11" xfId="0" applyNumberFormat="1" applyFont="1" applyFill="1" applyBorder="1" applyAlignment="1">
      <alignment horizontal="center" vertical="center"/>
    </xf>
    <xf numFmtId="9" fontId="11" fillId="40" borderId="30" xfId="0" applyNumberFormat="1" applyFont="1" applyFill="1" applyBorder="1" applyAlignment="1">
      <alignment horizontal="center" vertical="center"/>
    </xf>
    <xf numFmtId="9" fontId="11" fillId="35" borderId="0" xfId="0" applyNumberFormat="1" applyFont="1" applyFill="1" applyBorder="1" applyAlignment="1">
      <alignment horizontal="center" vertical="center"/>
    </xf>
    <xf numFmtId="2" fontId="11" fillId="40" borderId="11" xfId="0" applyNumberFormat="1" applyFont="1" applyFill="1" applyBorder="1" applyAlignment="1">
      <alignment horizontal="center" vertical="center"/>
    </xf>
    <xf numFmtId="2" fontId="11" fillId="40" borderId="28" xfId="0" applyNumberFormat="1" applyFont="1" applyFill="1" applyBorder="1" applyAlignment="1">
      <alignment horizontal="center" vertical="center"/>
    </xf>
    <xf numFmtId="2" fontId="11" fillId="35" borderId="0" xfId="0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166" fontId="7" fillId="33" borderId="11" xfId="0" applyNumberFormat="1" applyFont="1" applyFill="1" applyBorder="1" applyAlignment="1">
      <alignment horizontal="center" vertical="center"/>
    </xf>
    <xf numFmtId="166" fontId="7" fillId="33" borderId="28" xfId="0" applyNumberFormat="1" applyFont="1" applyFill="1" applyBorder="1" applyAlignment="1">
      <alignment horizontal="center" vertical="center"/>
    </xf>
    <xf numFmtId="0" fontId="12" fillId="36" borderId="31" xfId="0" applyFont="1" applyFill="1" applyBorder="1" applyAlignment="1">
      <alignment horizontal="right"/>
    </xf>
    <xf numFmtId="0" fontId="12" fillId="36" borderId="32" xfId="0" applyFont="1" applyFill="1" applyBorder="1" applyAlignment="1">
      <alignment horizontal="right"/>
    </xf>
    <xf numFmtId="0" fontId="12" fillId="36" borderId="18" xfId="0" applyFont="1" applyFill="1" applyBorder="1" applyAlignment="1">
      <alignment horizontal="right"/>
    </xf>
    <xf numFmtId="0" fontId="12" fillId="36" borderId="0" xfId="0" applyFont="1" applyFill="1" applyBorder="1" applyAlignment="1">
      <alignment horizontal="right"/>
    </xf>
    <xf numFmtId="0" fontId="11" fillId="40" borderId="27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/>
    </xf>
    <xf numFmtId="0" fontId="12" fillId="37" borderId="18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right"/>
    </xf>
    <xf numFmtId="0" fontId="12" fillId="37" borderId="31" xfId="0" applyFont="1" applyFill="1" applyBorder="1" applyAlignment="1">
      <alignment horizontal="right"/>
    </xf>
    <xf numFmtId="0" fontId="12" fillId="37" borderId="32" xfId="0" applyFont="1" applyFill="1" applyBorder="1" applyAlignment="1">
      <alignment horizontal="right"/>
    </xf>
    <xf numFmtId="0" fontId="9" fillId="34" borderId="13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left"/>
    </xf>
    <xf numFmtId="166" fontId="7" fillId="34" borderId="30" xfId="0" applyNumberFormat="1" applyFont="1" applyFill="1" applyBorder="1" applyAlignment="1">
      <alignment horizontal="center" vertical="center"/>
    </xf>
    <xf numFmtId="0" fontId="12" fillId="36" borderId="33" xfId="0" applyFont="1" applyFill="1" applyBorder="1" applyAlignment="1">
      <alignment horizontal="right"/>
    </xf>
    <xf numFmtId="0" fontId="7" fillId="34" borderId="29" xfId="0" applyFont="1" applyFill="1" applyBorder="1" applyAlignment="1">
      <alignment horizontal="left" vertical="center"/>
    </xf>
    <xf numFmtId="0" fontId="7" fillId="37" borderId="17" xfId="0" applyFont="1" applyFill="1" applyBorder="1" applyAlignment="1">
      <alignment horizontal="left" vertical="center"/>
    </xf>
    <xf numFmtId="0" fontId="7" fillId="37" borderId="15" xfId="0" applyFont="1" applyFill="1" applyBorder="1" applyAlignment="1">
      <alignment horizontal="left" vertical="center"/>
    </xf>
    <xf numFmtId="0" fontId="12" fillId="37" borderId="33" xfId="0" applyFont="1" applyFill="1" applyBorder="1" applyAlignment="1">
      <alignment horizontal="right"/>
    </xf>
    <xf numFmtId="165" fontId="11" fillId="35" borderId="0" xfId="0" applyNumberFormat="1" applyFont="1" applyFill="1" applyBorder="1" applyAlignment="1">
      <alignment horizontal="center" vertical="center"/>
    </xf>
    <xf numFmtId="166" fontId="11" fillId="35" borderId="0" xfId="0" applyNumberFormat="1" applyFont="1" applyFill="1" applyBorder="1" applyAlignment="1">
      <alignment horizontal="center" vertical="center"/>
    </xf>
    <xf numFmtId="0" fontId="5" fillId="40" borderId="0" xfId="0" applyFont="1" applyFill="1" applyAlignment="1">
      <alignment horizontal="center" vertical="center"/>
    </xf>
    <xf numFmtId="165" fontId="11" fillId="40" borderId="11" xfId="0" applyNumberFormat="1" applyFont="1" applyFill="1" applyBorder="1" applyAlignment="1">
      <alignment horizontal="center" vertical="center"/>
    </xf>
    <xf numFmtId="166" fontId="11" fillId="40" borderId="28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/>
    </xf>
    <xf numFmtId="0" fontId="13" fillId="38" borderId="0" xfId="0" applyFont="1" applyFill="1" applyAlignment="1">
      <alignment horizontal="left" vertical="center" wrapText="1" shrinkToFit="1"/>
    </xf>
    <xf numFmtId="0" fontId="0" fillId="38" borderId="0" xfId="0" applyFill="1" applyAlignment="1">
      <alignment vertical="center" wrapText="1"/>
    </xf>
    <xf numFmtId="0" fontId="21" fillId="35" borderId="0" xfId="0" applyFont="1" applyFill="1" applyAlignment="1">
      <alignment horizontal="left" vertical="center"/>
    </xf>
    <xf numFmtId="49" fontId="7" fillId="35" borderId="0" xfId="0" applyNumberFormat="1" applyFont="1" applyFill="1" applyAlignment="1">
      <alignment horizontal="left" vertical="center"/>
    </xf>
    <xf numFmtId="0" fontId="20" fillId="35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</xdr:row>
      <xdr:rowOff>47625</xdr:rowOff>
    </xdr:from>
    <xdr:to>
      <xdr:col>11</xdr:col>
      <xdr:colOff>323850</xdr:colOff>
      <xdr:row>7</xdr:row>
      <xdr:rowOff>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4743450" y="266700"/>
          <a:ext cx="838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523875</xdr:colOff>
      <xdr:row>2</xdr:row>
      <xdr:rowOff>9525</xdr:rowOff>
    </xdr:from>
    <xdr:to>
      <xdr:col>13</xdr:col>
      <xdr:colOff>152400</xdr:colOff>
      <xdr:row>8</xdr:row>
      <xdr:rowOff>57150</xdr:rowOff>
    </xdr:to>
    <xdr:pic>
      <xdr:nvPicPr>
        <xdr:cNvPr id="2" name="Picture 2" descr="Clarke  Co  Vertical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28600"/>
          <a:ext cx="1571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4">
      <selection activeCell="D60" sqref="D60"/>
    </sheetView>
  </sheetViews>
  <sheetFormatPr defaultColWidth="9.140625" defaultRowHeight="12.75"/>
  <cols>
    <col min="1" max="1" width="0.85546875" style="0" customWidth="1"/>
    <col min="2" max="2" width="19.140625" style="0" customWidth="1"/>
    <col min="3" max="3" width="0.85546875" style="0" customWidth="1"/>
    <col min="4" max="4" width="13.28125" style="0" customWidth="1"/>
    <col min="5" max="5" width="0.85546875" style="0" customWidth="1"/>
    <col min="6" max="6" width="13.8515625" style="0" customWidth="1"/>
    <col min="7" max="7" width="0.85546875" style="0" customWidth="1"/>
    <col min="8" max="8" width="13.57421875" style="0" customWidth="1"/>
    <col min="9" max="9" width="0.85546875" style="0" customWidth="1"/>
    <col min="10" max="10" width="13.8515625" style="0" customWidth="1"/>
    <col min="11" max="11" width="0.85546875" style="0" customWidth="1"/>
    <col min="12" max="12" width="13.57421875" style="0" customWidth="1"/>
    <col min="13" max="13" width="0.85546875" style="0" customWidth="1"/>
    <col min="14" max="14" width="6.00390625" style="0" customWidth="1"/>
    <col min="15" max="15" width="0.71875" style="0" customWidth="1"/>
    <col min="16" max="16" width="9.28125" style="0" customWidth="1"/>
  </cols>
  <sheetData>
    <row r="1" spans="1:15" ht="4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2.75">
      <c r="A2" s="9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98"/>
    </row>
    <row r="3" spans="1:15" ht="12.75">
      <c r="A3" s="98"/>
      <c r="B3" s="158" t="s">
        <v>39</v>
      </c>
      <c r="C3" s="159"/>
      <c r="D3" s="159"/>
      <c r="E3" s="159"/>
      <c r="F3" s="159"/>
      <c r="G3" s="159"/>
      <c r="H3" s="159"/>
      <c r="I3" s="91"/>
      <c r="J3" s="14"/>
      <c r="K3" s="14"/>
      <c r="L3" s="14"/>
      <c r="M3" s="14"/>
      <c r="N3" s="14"/>
      <c r="O3" s="98"/>
    </row>
    <row r="4" spans="1:15" ht="17.25" customHeight="1">
      <c r="A4" s="98"/>
      <c r="B4" s="159"/>
      <c r="C4" s="159"/>
      <c r="D4" s="159"/>
      <c r="E4" s="159"/>
      <c r="F4" s="159"/>
      <c r="G4" s="159"/>
      <c r="H4" s="159"/>
      <c r="I4" s="92"/>
      <c r="J4" s="14"/>
      <c r="K4" s="14"/>
      <c r="L4" s="14"/>
      <c r="M4" s="14"/>
      <c r="N4" s="14"/>
      <c r="O4" s="98"/>
    </row>
    <row r="5" spans="1:15" ht="12.75">
      <c r="A5" s="98"/>
      <c r="B5" s="159"/>
      <c r="C5" s="159"/>
      <c r="D5" s="159"/>
      <c r="E5" s="159"/>
      <c r="F5" s="159"/>
      <c r="G5" s="159"/>
      <c r="H5" s="159"/>
      <c r="I5" s="91"/>
      <c r="J5" s="14"/>
      <c r="K5" s="14"/>
      <c r="L5" s="14"/>
      <c r="M5" s="14"/>
      <c r="N5" s="14"/>
      <c r="O5" s="98"/>
    </row>
    <row r="6" spans="1:19" ht="12" customHeight="1">
      <c r="A6" s="98"/>
      <c r="B6" s="160" t="s">
        <v>41</v>
      </c>
      <c r="C6" s="160"/>
      <c r="D6" s="160"/>
      <c r="E6" s="160"/>
      <c r="F6" s="160"/>
      <c r="G6" s="160"/>
      <c r="H6" s="160"/>
      <c r="I6" s="41"/>
      <c r="J6" s="14"/>
      <c r="K6" s="14"/>
      <c r="L6" s="14"/>
      <c r="M6" s="14"/>
      <c r="N6" s="14"/>
      <c r="O6" s="98"/>
      <c r="S6" s="1"/>
    </row>
    <row r="7" spans="1:15" ht="12" customHeight="1">
      <c r="A7" s="98"/>
      <c r="B7" s="160"/>
      <c r="C7" s="160"/>
      <c r="D7" s="160"/>
      <c r="E7" s="160"/>
      <c r="F7" s="160"/>
      <c r="G7" s="160"/>
      <c r="H7" s="160"/>
      <c r="I7" s="41"/>
      <c r="J7" s="14"/>
      <c r="K7" s="14"/>
      <c r="L7" s="14"/>
      <c r="M7" s="14"/>
      <c r="N7" s="14"/>
      <c r="O7" s="98"/>
    </row>
    <row r="8" spans="1:15" ht="12.75" customHeight="1">
      <c r="A8" s="98"/>
      <c r="B8" s="161" t="s">
        <v>42</v>
      </c>
      <c r="C8" s="161"/>
      <c r="D8" s="161"/>
      <c r="E8" s="161"/>
      <c r="F8" s="161"/>
      <c r="G8" s="161"/>
      <c r="H8" s="161"/>
      <c r="I8" s="43"/>
      <c r="J8" s="14"/>
      <c r="K8" s="14"/>
      <c r="L8" s="14"/>
      <c r="M8" s="14"/>
      <c r="N8" s="14"/>
      <c r="O8" s="98"/>
    </row>
    <row r="9" spans="1:15" ht="14.25" customHeight="1">
      <c r="A9" s="98"/>
      <c r="B9" s="42"/>
      <c r="C9" s="42"/>
      <c r="D9" s="42"/>
      <c r="E9" s="42"/>
      <c r="F9" s="42"/>
      <c r="G9" s="42"/>
      <c r="H9" s="42"/>
      <c r="I9" s="43"/>
      <c r="J9" s="162"/>
      <c r="K9" s="162"/>
      <c r="L9" s="162"/>
      <c r="M9" s="162"/>
      <c r="N9" s="162"/>
      <c r="O9" s="98"/>
    </row>
    <row r="10" spans="1:16" ht="9" customHeight="1">
      <c r="A10" s="98"/>
      <c r="B10" s="154" t="s">
        <v>20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98"/>
      <c r="P10" s="2"/>
    </row>
    <row r="11" spans="1:15" ht="9" customHeight="1">
      <c r="A11" s="98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98"/>
    </row>
    <row r="12" spans="1:15" ht="14.25" customHeight="1">
      <c r="A12" s="98"/>
      <c r="B12" s="13"/>
      <c r="C12" s="13"/>
      <c r="D12" s="13"/>
      <c r="E12" s="13"/>
      <c r="F12" s="157" t="s">
        <v>24</v>
      </c>
      <c r="G12" s="157"/>
      <c r="H12" s="157"/>
      <c r="I12" s="13"/>
      <c r="J12" s="13"/>
      <c r="K12" s="13"/>
      <c r="L12" s="13"/>
      <c r="M12" s="13"/>
      <c r="N12" s="13"/>
      <c r="O12" s="98"/>
    </row>
    <row r="13" spans="1:15" ht="14.25" customHeight="1">
      <c r="A13" s="98"/>
      <c r="B13" s="13"/>
      <c r="C13" s="13"/>
      <c r="D13" s="45" t="s">
        <v>0</v>
      </c>
      <c r="E13" s="46"/>
      <c r="F13" s="139"/>
      <c r="G13" s="139"/>
      <c r="H13" s="139"/>
      <c r="I13" s="13"/>
      <c r="J13" s="13"/>
      <c r="K13" s="13"/>
      <c r="L13" s="13"/>
      <c r="M13" s="13"/>
      <c r="N13" s="13"/>
      <c r="O13" s="98"/>
    </row>
    <row r="14" spans="1:15" ht="7.5" customHeight="1">
      <c r="A14" s="9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98"/>
    </row>
    <row r="15" spans="1:15" ht="9" customHeight="1">
      <c r="A15" s="98"/>
      <c r="B15" s="154" t="s">
        <v>3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98"/>
    </row>
    <row r="16" spans="1:15" ht="9" customHeight="1" thickBot="1">
      <c r="A16" s="98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98"/>
    </row>
    <row r="17" spans="1:15" ht="12.75" customHeight="1">
      <c r="A17" s="98"/>
      <c r="B17" s="149" t="s">
        <v>25</v>
      </c>
      <c r="C17" s="150"/>
      <c r="D17" s="75" t="s">
        <v>26</v>
      </c>
      <c r="E17" s="75"/>
      <c r="F17" s="75" t="s">
        <v>27</v>
      </c>
      <c r="G17" s="76"/>
      <c r="H17" s="94"/>
      <c r="I17" s="94"/>
      <c r="J17" s="94"/>
      <c r="K17" s="94"/>
      <c r="L17" s="94"/>
      <c r="M17" s="15"/>
      <c r="N17" s="15"/>
      <c r="O17" s="98"/>
    </row>
    <row r="18" spans="1:15" ht="14.25">
      <c r="A18" s="98"/>
      <c r="B18" s="140" t="s">
        <v>28</v>
      </c>
      <c r="C18" s="151"/>
      <c r="D18" s="6">
        <v>250000</v>
      </c>
      <c r="E18" s="86">
        <v>5</v>
      </c>
      <c r="F18" s="6">
        <v>250000</v>
      </c>
      <c r="G18" s="106"/>
      <c r="H18" s="16"/>
      <c r="I18" s="16"/>
      <c r="J18" s="16"/>
      <c r="K18" s="16"/>
      <c r="L18" s="16"/>
      <c r="M18" s="16"/>
      <c r="N18" s="16"/>
      <c r="O18" s="98"/>
    </row>
    <row r="19" spans="1:15" ht="14.25">
      <c r="A19" s="98"/>
      <c r="B19" s="140" t="s">
        <v>29</v>
      </c>
      <c r="C19" s="151"/>
      <c r="D19" s="47" t="s">
        <v>30</v>
      </c>
      <c r="E19" s="86"/>
      <c r="F19" s="47" t="s">
        <v>30</v>
      </c>
      <c r="G19" s="106"/>
      <c r="H19" s="16"/>
      <c r="I19" s="16"/>
      <c r="J19" s="16"/>
      <c r="K19" s="16"/>
      <c r="L19" s="16"/>
      <c r="M19" s="16"/>
      <c r="N19" s="16"/>
      <c r="O19" s="98"/>
    </row>
    <row r="20" spans="1:15" ht="14.25">
      <c r="A20" s="98"/>
      <c r="B20" s="140" t="s">
        <v>31</v>
      </c>
      <c r="C20" s="141"/>
      <c r="D20" s="4" t="s">
        <v>7</v>
      </c>
      <c r="E20" s="87"/>
      <c r="F20" s="4" t="s">
        <v>7</v>
      </c>
      <c r="G20" s="107"/>
      <c r="H20" s="17"/>
      <c r="I20" s="17"/>
      <c r="J20" s="17"/>
      <c r="K20" s="17"/>
      <c r="L20" s="17"/>
      <c r="M20" s="17"/>
      <c r="N20" s="17"/>
      <c r="O20" s="98"/>
    </row>
    <row r="21" spans="1:15" ht="14.25">
      <c r="A21" s="98"/>
      <c r="B21" s="140" t="s">
        <v>8</v>
      </c>
      <c r="C21" s="141"/>
      <c r="D21" s="3" t="s">
        <v>9</v>
      </c>
      <c r="E21" s="88"/>
      <c r="F21" s="3" t="s">
        <v>9</v>
      </c>
      <c r="G21" s="108"/>
      <c r="H21" s="18"/>
      <c r="I21" s="18"/>
      <c r="J21" s="18"/>
      <c r="K21" s="18"/>
      <c r="L21" s="18"/>
      <c r="M21" s="18"/>
      <c r="N21" s="18"/>
      <c r="O21" s="98"/>
    </row>
    <row r="22" spans="1:15" ht="14.25">
      <c r="A22" s="98"/>
      <c r="B22" s="140" t="s">
        <v>10</v>
      </c>
      <c r="C22" s="141"/>
      <c r="D22" s="4" t="s">
        <v>11</v>
      </c>
      <c r="E22" s="87"/>
      <c r="F22" s="4" t="s">
        <v>11</v>
      </c>
      <c r="G22" s="107"/>
      <c r="H22" s="17"/>
      <c r="I22" s="17"/>
      <c r="J22" s="17"/>
      <c r="K22" s="17"/>
      <c r="L22" s="17"/>
      <c r="M22" s="17"/>
      <c r="N22" s="17"/>
      <c r="O22" s="98"/>
    </row>
    <row r="23" spans="1:15" ht="13.5">
      <c r="A23" s="98"/>
      <c r="B23" s="144" t="s">
        <v>4</v>
      </c>
      <c r="C23" s="145"/>
      <c r="D23" s="10"/>
      <c r="E23" s="10"/>
      <c r="F23" s="10"/>
      <c r="G23" s="52"/>
      <c r="H23" s="19"/>
      <c r="I23" s="19"/>
      <c r="J23" s="19"/>
      <c r="K23" s="19"/>
      <c r="L23" s="20"/>
      <c r="M23" s="19"/>
      <c r="N23" s="20"/>
      <c r="O23" s="98"/>
    </row>
    <row r="24" spans="1:15" ht="14.25">
      <c r="A24" s="98"/>
      <c r="B24" s="142" t="s">
        <v>6</v>
      </c>
      <c r="C24" s="143"/>
      <c r="D24" s="7">
        <v>11678000</v>
      </c>
      <c r="E24" s="89">
        <f>$F13*25000</f>
        <v>0</v>
      </c>
      <c r="F24" s="7">
        <v>11678000</v>
      </c>
      <c r="G24" s="109">
        <f>$F13*25000</f>
        <v>0</v>
      </c>
      <c r="H24" s="21"/>
      <c r="I24" s="21"/>
      <c r="J24" s="21"/>
      <c r="K24" s="21"/>
      <c r="L24" s="21"/>
      <c r="M24" s="21"/>
      <c r="N24" s="21"/>
      <c r="O24" s="98"/>
    </row>
    <row r="25" spans="1:15" ht="14.25">
      <c r="A25" s="98"/>
      <c r="B25" s="140" t="s">
        <v>12</v>
      </c>
      <c r="C25" s="141"/>
      <c r="D25" s="9">
        <v>0.16</v>
      </c>
      <c r="E25" s="90"/>
      <c r="F25" s="9">
        <v>0.16</v>
      </c>
      <c r="G25" s="110"/>
      <c r="H25" s="23"/>
      <c r="I25" s="22"/>
      <c r="J25" s="95"/>
      <c r="K25" s="22"/>
      <c r="L25" s="23"/>
      <c r="M25" s="22"/>
      <c r="N25" s="23"/>
      <c r="O25" s="98"/>
    </row>
    <row r="26" spans="1:15" ht="12.75">
      <c r="A26" s="98"/>
      <c r="B26" s="50" t="s">
        <v>5</v>
      </c>
      <c r="C26" s="12"/>
      <c r="D26" s="12"/>
      <c r="E26" s="12"/>
      <c r="F26" s="12"/>
      <c r="G26" s="51"/>
      <c r="H26" s="24"/>
      <c r="I26" s="24"/>
      <c r="J26" s="24"/>
      <c r="K26" s="24"/>
      <c r="L26" s="24"/>
      <c r="M26" s="24"/>
      <c r="N26" s="24"/>
      <c r="O26" s="98"/>
    </row>
    <row r="27" spans="1:15" s="5" customFormat="1" ht="11.25" customHeight="1">
      <c r="A27" s="98"/>
      <c r="B27" s="77"/>
      <c r="C27" s="78"/>
      <c r="D27" s="78"/>
      <c r="E27" s="78"/>
      <c r="F27" s="78"/>
      <c r="G27" s="79"/>
      <c r="H27" s="24"/>
      <c r="I27" s="24"/>
      <c r="J27" s="24"/>
      <c r="K27" s="24"/>
      <c r="L27" s="24"/>
      <c r="M27" s="24"/>
      <c r="N27" s="24"/>
      <c r="O27" s="98"/>
    </row>
    <row r="28" spans="1:15" ht="9" customHeight="1">
      <c r="A28" s="98"/>
      <c r="B28" s="120" t="s">
        <v>1</v>
      </c>
      <c r="C28" s="83"/>
      <c r="D28" s="155">
        <f>(D24/1000)*D25</f>
        <v>1868.48</v>
      </c>
      <c r="E28" s="85" t="e">
        <f>((E24*42)+(E25*14)+(#REF!*7)+(#REF!*12))</f>
        <v>#REF!</v>
      </c>
      <c r="F28" s="155">
        <f>(F24/1000)*F25</f>
        <v>1868.48</v>
      </c>
      <c r="G28" s="111"/>
      <c r="H28" s="152"/>
      <c r="I28" s="25"/>
      <c r="J28" s="152"/>
      <c r="K28" s="25"/>
      <c r="L28" s="152"/>
      <c r="M28" s="25"/>
      <c r="N28" s="152"/>
      <c r="O28" s="98"/>
    </row>
    <row r="29" spans="1:15" ht="9" customHeight="1">
      <c r="A29" s="98"/>
      <c r="B29" s="138"/>
      <c r="C29" s="83"/>
      <c r="D29" s="156"/>
      <c r="E29" s="85"/>
      <c r="F29" s="156"/>
      <c r="G29" s="111"/>
      <c r="H29" s="153"/>
      <c r="I29" s="25"/>
      <c r="J29" s="153"/>
      <c r="K29" s="25"/>
      <c r="L29" s="153"/>
      <c r="M29" s="25"/>
      <c r="N29" s="153"/>
      <c r="O29" s="98"/>
    </row>
    <row r="30" spans="1:15" ht="11.25" customHeight="1">
      <c r="A30" s="98"/>
      <c r="B30" s="80"/>
      <c r="C30" s="81"/>
      <c r="D30" s="81"/>
      <c r="E30" s="81"/>
      <c r="F30" s="81"/>
      <c r="G30" s="82"/>
      <c r="H30" s="26"/>
      <c r="I30" s="26"/>
      <c r="J30" s="26"/>
      <c r="K30" s="26"/>
      <c r="L30" s="26"/>
      <c r="M30" s="26"/>
      <c r="N30" s="26"/>
      <c r="O30" s="98"/>
    </row>
    <row r="31" spans="1:15" ht="9" customHeight="1">
      <c r="A31" s="98"/>
      <c r="B31" s="130" t="s">
        <v>2</v>
      </c>
      <c r="C31" s="81"/>
      <c r="D31" s="132">
        <f>(D28*12)</f>
        <v>22421.760000000002</v>
      </c>
      <c r="E31" s="81"/>
      <c r="F31" s="132">
        <f>(F28*12)</f>
        <v>22421.760000000002</v>
      </c>
      <c r="G31" s="82"/>
      <c r="H31" s="119"/>
      <c r="I31" s="26"/>
      <c r="J31" s="119"/>
      <c r="K31" s="26"/>
      <c r="L31" s="119"/>
      <c r="M31" s="26"/>
      <c r="N31" s="119"/>
      <c r="O31" s="98"/>
    </row>
    <row r="32" spans="1:15" ht="9" customHeight="1">
      <c r="A32" s="98"/>
      <c r="B32" s="131"/>
      <c r="C32" s="81"/>
      <c r="D32" s="133"/>
      <c r="E32" s="81"/>
      <c r="F32" s="133"/>
      <c r="G32" s="82"/>
      <c r="H32" s="119"/>
      <c r="I32" s="26"/>
      <c r="J32" s="119"/>
      <c r="K32" s="26"/>
      <c r="L32" s="119"/>
      <c r="M32" s="26"/>
      <c r="N32" s="119"/>
      <c r="O32" s="98"/>
    </row>
    <row r="33" spans="1:15" ht="11.25" customHeight="1">
      <c r="A33" s="98"/>
      <c r="B33" s="80"/>
      <c r="C33" s="81"/>
      <c r="D33" s="81"/>
      <c r="E33" s="81"/>
      <c r="F33" s="81"/>
      <c r="G33" s="82"/>
      <c r="H33" s="26"/>
      <c r="I33" s="26"/>
      <c r="J33" s="26"/>
      <c r="K33" s="26"/>
      <c r="L33" s="26"/>
      <c r="M33" s="26"/>
      <c r="N33" s="26"/>
      <c r="O33" s="98"/>
    </row>
    <row r="34" spans="1:15" ht="9" customHeight="1">
      <c r="A34" s="98"/>
      <c r="B34" s="115" t="s">
        <v>13</v>
      </c>
      <c r="C34" s="81"/>
      <c r="D34" s="117"/>
      <c r="E34" s="81"/>
      <c r="F34" s="117">
        <f>(F28-$D28)*12</f>
        <v>0</v>
      </c>
      <c r="G34" s="82"/>
      <c r="H34" s="119"/>
      <c r="I34" s="26"/>
      <c r="J34" s="119"/>
      <c r="K34" s="26"/>
      <c r="L34" s="119"/>
      <c r="M34" s="26"/>
      <c r="N34" s="119"/>
      <c r="O34" s="98"/>
    </row>
    <row r="35" spans="1:15" ht="9" customHeight="1" thickBot="1">
      <c r="A35" s="98"/>
      <c r="B35" s="148"/>
      <c r="C35" s="84"/>
      <c r="D35" s="146"/>
      <c r="E35" s="84"/>
      <c r="F35" s="146"/>
      <c r="G35" s="112"/>
      <c r="H35" s="119"/>
      <c r="I35" s="26"/>
      <c r="J35" s="119"/>
      <c r="K35" s="26"/>
      <c r="L35" s="119"/>
      <c r="M35" s="26"/>
      <c r="N35" s="119"/>
      <c r="O35" s="98"/>
    </row>
    <row r="36" spans="1:15" ht="11.25" customHeight="1" thickBot="1">
      <c r="A36" s="98"/>
      <c r="B36" s="37"/>
      <c r="C36" s="13"/>
      <c r="D36" s="13"/>
      <c r="E36" s="13"/>
      <c r="F36" s="13"/>
      <c r="G36" s="13"/>
      <c r="H36" s="26"/>
      <c r="I36" s="26"/>
      <c r="J36" s="26"/>
      <c r="K36" s="26"/>
      <c r="L36" s="26"/>
      <c r="M36" s="26"/>
      <c r="N36" s="26"/>
      <c r="O36" s="98"/>
    </row>
    <row r="37" spans="1:15" ht="15">
      <c r="A37" s="98"/>
      <c r="B37" s="56" t="s">
        <v>40</v>
      </c>
      <c r="C37" s="53"/>
      <c r="D37" s="54" t="s">
        <v>26</v>
      </c>
      <c r="E37" s="54"/>
      <c r="F37" s="54" t="s">
        <v>37</v>
      </c>
      <c r="G37" s="55"/>
      <c r="H37" s="94"/>
      <c r="I37" s="94"/>
      <c r="J37" s="94"/>
      <c r="K37" s="94"/>
      <c r="L37" s="94"/>
      <c r="M37" s="27"/>
      <c r="N37" s="27"/>
      <c r="O37" s="98"/>
    </row>
    <row r="38" spans="1:15" ht="14.25">
      <c r="A38" s="98"/>
      <c r="B38" s="136" t="s">
        <v>14</v>
      </c>
      <c r="C38" s="137"/>
      <c r="D38" s="48">
        <v>0.6</v>
      </c>
      <c r="E38" s="59">
        <v>5</v>
      </c>
      <c r="F38" s="48">
        <v>0.6</v>
      </c>
      <c r="G38" s="99"/>
      <c r="H38" s="28"/>
      <c r="I38" s="28"/>
      <c r="J38" s="28"/>
      <c r="K38" s="28"/>
      <c r="L38" s="28"/>
      <c r="M38" s="28"/>
      <c r="N38" s="29"/>
      <c r="O38" s="98"/>
    </row>
    <row r="39" spans="1:15" ht="14.25">
      <c r="A39" s="98"/>
      <c r="B39" s="136" t="s">
        <v>15</v>
      </c>
      <c r="C39" s="137"/>
      <c r="D39" s="3">
        <v>6000</v>
      </c>
      <c r="E39" s="60">
        <v>5000</v>
      </c>
      <c r="F39" s="3">
        <v>6000</v>
      </c>
      <c r="G39" s="100">
        <v>5000</v>
      </c>
      <c r="H39" s="18"/>
      <c r="I39" s="96"/>
      <c r="J39" s="18"/>
      <c r="K39" s="96"/>
      <c r="L39" s="18"/>
      <c r="M39" s="18">
        <v>5000</v>
      </c>
      <c r="N39" s="18"/>
      <c r="O39" s="98"/>
    </row>
    <row r="40" spans="1:15" ht="14.25">
      <c r="A40" s="98"/>
      <c r="B40" s="136" t="s">
        <v>32</v>
      </c>
      <c r="C40" s="147"/>
      <c r="D40" s="3" t="s">
        <v>22</v>
      </c>
      <c r="E40" s="61"/>
      <c r="F40" s="3" t="s">
        <v>22</v>
      </c>
      <c r="G40" s="101"/>
      <c r="H40" s="18"/>
      <c r="I40" s="96"/>
      <c r="J40" s="18"/>
      <c r="K40" s="96"/>
      <c r="L40" s="18"/>
      <c r="M40" s="18"/>
      <c r="N40" s="18"/>
      <c r="O40" s="98"/>
    </row>
    <row r="41" spans="1:15" ht="14.25">
      <c r="A41" s="98"/>
      <c r="B41" s="57" t="s">
        <v>35</v>
      </c>
      <c r="C41" s="58"/>
      <c r="D41" s="3" t="s">
        <v>36</v>
      </c>
      <c r="E41" s="61"/>
      <c r="F41" s="3" t="s">
        <v>22</v>
      </c>
      <c r="G41" s="101"/>
      <c r="H41" s="18"/>
      <c r="I41" s="96"/>
      <c r="J41" s="18"/>
      <c r="K41" s="96"/>
      <c r="L41" s="18"/>
      <c r="M41" s="18"/>
      <c r="N41" s="18"/>
      <c r="O41" s="98"/>
    </row>
    <row r="42" spans="1:15" ht="14.25">
      <c r="A42" s="98"/>
      <c r="B42" s="57" t="s">
        <v>16</v>
      </c>
      <c r="C42" s="58"/>
      <c r="D42" s="3" t="s">
        <v>17</v>
      </c>
      <c r="E42" s="61"/>
      <c r="F42" s="3" t="s">
        <v>17</v>
      </c>
      <c r="G42" s="101"/>
      <c r="H42" s="18"/>
      <c r="I42" s="96"/>
      <c r="J42" s="18"/>
      <c r="K42" s="96"/>
      <c r="L42" s="18"/>
      <c r="M42" s="18"/>
      <c r="N42" s="18"/>
      <c r="O42" s="98"/>
    </row>
    <row r="43" spans="1:15" ht="14.25">
      <c r="A43" s="98"/>
      <c r="B43" s="57" t="s">
        <v>23</v>
      </c>
      <c r="C43" s="58"/>
      <c r="D43" s="3" t="s">
        <v>7</v>
      </c>
      <c r="E43" s="61"/>
      <c r="F43" s="3" t="s">
        <v>7</v>
      </c>
      <c r="G43" s="101"/>
      <c r="H43" s="18"/>
      <c r="I43" s="96"/>
      <c r="J43" s="18"/>
      <c r="K43" s="96"/>
      <c r="L43" s="18"/>
      <c r="M43" s="18"/>
      <c r="N43" s="18"/>
      <c r="O43" s="98"/>
    </row>
    <row r="44" spans="1:15" ht="14.25">
      <c r="A44" s="98"/>
      <c r="B44" s="57" t="s">
        <v>8</v>
      </c>
      <c r="C44" s="58"/>
      <c r="D44" s="3" t="s">
        <v>9</v>
      </c>
      <c r="E44" s="62"/>
      <c r="F44" s="3" t="s">
        <v>9</v>
      </c>
      <c r="G44" s="102"/>
      <c r="H44" s="17"/>
      <c r="I44" s="17"/>
      <c r="J44" s="17"/>
      <c r="K44" s="17"/>
      <c r="L44" s="17"/>
      <c r="M44" s="17"/>
      <c r="N44" s="17"/>
      <c r="O44" s="98"/>
    </row>
    <row r="45" spans="1:15" ht="14.25">
      <c r="A45" s="98"/>
      <c r="B45" s="57" t="s">
        <v>33</v>
      </c>
      <c r="C45" s="58"/>
      <c r="D45" s="4" t="s">
        <v>34</v>
      </c>
      <c r="E45" s="62"/>
      <c r="F45" s="4" t="s">
        <v>34</v>
      </c>
      <c r="G45" s="102"/>
      <c r="H45" s="17"/>
      <c r="I45" s="17"/>
      <c r="J45" s="17"/>
      <c r="K45" s="17"/>
      <c r="L45" s="17"/>
      <c r="M45" s="17"/>
      <c r="N45" s="17"/>
      <c r="O45" s="98"/>
    </row>
    <row r="46" spans="1:15" ht="14.25">
      <c r="A46" s="98"/>
      <c r="B46" s="136" t="s">
        <v>10</v>
      </c>
      <c r="C46" s="137"/>
      <c r="D46" s="4" t="s">
        <v>11</v>
      </c>
      <c r="E46" s="62"/>
      <c r="F46" s="4" t="s">
        <v>38</v>
      </c>
      <c r="G46" s="102"/>
      <c r="H46" s="17"/>
      <c r="I46" s="17"/>
      <c r="J46" s="17"/>
      <c r="K46" s="17"/>
      <c r="L46" s="17"/>
      <c r="M46" s="17"/>
      <c r="N46" s="17"/>
      <c r="O46" s="98"/>
    </row>
    <row r="47" spans="1:15" ht="13.5">
      <c r="A47" s="98"/>
      <c r="B47" s="144" t="s">
        <v>4</v>
      </c>
      <c r="C47" s="145"/>
      <c r="D47" s="10"/>
      <c r="E47" s="10"/>
      <c r="F47" s="10"/>
      <c r="G47" s="52"/>
      <c r="H47" s="19"/>
      <c r="I47" s="19"/>
      <c r="J47" s="19"/>
      <c r="K47" s="19"/>
      <c r="L47" s="19"/>
      <c r="M47" s="19"/>
      <c r="N47" s="20"/>
      <c r="O47" s="98"/>
    </row>
    <row r="48" spans="1:15" ht="14.25">
      <c r="A48" s="98"/>
      <c r="B48" s="134" t="s">
        <v>6</v>
      </c>
      <c r="C48" s="135"/>
      <c r="D48" s="11">
        <v>438584</v>
      </c>
      <c r="E48" s="40"/>
      <c r="F48" s="11">
        <v>438584</v>
      </c>
      <c r="G48" s="113"/>
      <c r="H48" s="31"/>
      <c r="I48" s="30"/>
      <c r="J48" s="31"/>
      <c r="K48" s="30"/>
      <c r="L48" s="31"/>
      <c r="M48" s="30"/>
      <c r="N48" s="31"/>
      <c r="O48" s="98"/>
    </row>
    <row r="49" spans="1:15" ht="14.25">
      <c r="A49" s="98"/>
      <c r="B49" s="136" t="s">
        <v>18</v>
      </c>
      <c r="C49" s="137"/>
      <c r="D49" s="8">
        <v>0.84</v>
      </c>
      <c r="E49" s="32"/>
      <c r="F49" s="8">
        <v>0.86</v>
      </c>
      <c r="G49" s="114"/>
      <c r="H49" s="23"/>
      <c r="I49" s="32"/>
      <c r="J49" s="23"/>
      <c r="K49" s="32"/>
      <c r="L49" s="23"/>
      <c r="M49" s="32"/>
      <c r="N49" s="23"/>
      <c r="O49" s="98"/>
    </row>
    <row r="50" spans="1:15" ht="12.75">
      <c r="A50" s="98"/>
      <c r="B50" s="50"/>
      <c r="C50" s="12"/>
      <c r="D50" s="12"/>
      <c r="E50" s="12"/>
      <c r="F50" s="12"/>
      <c r="G50" s="51"/>
      <c r="H50" s="24"/>
      <c r="I50" s="24"/>
      <c r="J50" s="24"/>
      <c r="K50" s="24"/>
      <c r="L50" s="24"/>
      <c r="M50" s="24"/>
      <c r="N50" s="24"/>
      <c r="O50" s="98"/>
    </row>
    <row r="51" spans="1:15" ht="11.25" customHeight="1">
      <c r="A51" s="98"/>
      <c r="B51" s="63"/>
      <c r="C51" s="64"/>
      <c r="D51" s="64"/>
      <c r="E51" s="64"/>
      <c r="F51" s="64"/>
      <c r="G51" s="65"/>
      <c r="H51" s="24"/>
      <c r="I51" s="24"/>
      <c r="J51" s="24"/>
      <c r="K51" s="24"/>
      <c r="L51" s="24"/>
      <c r="M51" s="24"/>
      <c r="N51" s="24"/>
      <c r="O51" s="98"/>
    </row>
    <row r="52" spans="1:15" ht="9" customHeight="1">
      <c r="A52" s="98"/>
      <c r="B52" s="120" t="s">
        <v>1</v>
      </c>
      <c r="C52" s="69"/>
      <c r="D52" s="127">
        <f>(D48/100)*D49</f>
        <v>3684.1056</v>
      </c>
      <c r="E52" s="72" t="e">
        <f>((E48*42)+(E49*14)+(#REF!*7)+(#REF!*12))</f>
        <v>#REF!</v>
      </c>
      <c r="F52" s="127">
        <f>(F48/100)*F49</f>
        <v>3771.8224</v>
      </c>
      <c r="G52" s="103" t="e">
        <f>((G48*42)+(G49*14)+(#REF!*7)+(#REF!*12))</f>
        <v>#REF!</v>
      </c>
      <c r="H52" s="129"/>
      <c r="I52" s="33"/>
      <c r="J52" s="129"/>
      <c r="K52" s="33"/>
      <c r="L52" s="129"/>
      <c r="M52" s="33"/>
      <c r="N52" s="129"/>
      <c r="O52" s="98"/>
    </row>
    <row r="53" spans="1:15" ht="9" customHeight="1">
      <c r="A53" s="98"/>
      <c r="B53" s="138"/>
      <c r="C53" s="69"/>
      <c r="D53" s="128"/>
      <c r="E53" s="72"/>
      <c r="F53" s="128"/>
      <c r="G53" s="103"/>
      <c r="H53" s="129"/>
      <c r="I53" s="33"/>
      <c r="J53" s="129"/>
      <c r="K53" s="33"/>
      <c r="L53" s="129"/>
      <c r="M53" s="33"/>
      <c r="N53" s="129"/>
      <c r="O53" s="98"/>
    </row>
    <row r="54" spans="1:15" ht="11.25" customHeight="1">
      <c r="A54" s="98"/>
      <c r="B54" s="66"/>
      <c r="C54" s="67"/>
      <c r="D54" s="67"/>
      <c r="E54" s="67"/>
      <c r="F54" s="67"/>
      <c r="G54" s="68"/>
      <c r="H54" s="26"/>
      <c r="I54" s="26"/>
      <c r="J54" s="26"/>
      <c r="K54" s="26"/>
      <c r="L54" s="26"/>
      <c r="M54" s="26"/>
      <c r="N54" s="26"/>
      <c r="O54" s="98"/>
    </row>
    <row r="55" spans="1:15" ht="9" customHeight="1">
      <c r="A55" s="98"/>
      <c r="B55" s="130" t="s">
        <v>2</v>
      </c>
      <c r="C55" s="67"/>
      <c r="D55" s="132">
        <f>(D52*12)</f>
        <v>44209.2672</v>
      </c>
      <c r="E55" s="67"/>
      <c r="F55" s="132">
        <f>(F52*12)</f>
        <v>45261.8688</v>
      </c>
      <c r="G55" s="68"/>
      <c r="H55" s="119"/>
      <c r="I55" s="26"/>
      <c r="J55" s="119"/>
      <c r="K55" s="26"/>
      <c r="L55" s="119"/>
      <c r="M55" s="26"/>
      <c r="N55" s="119"/>
      <c r="O55" s="98"/>
    </row>
    <row r="56" spans="1:15" ht="9" customHeight="1">
      <c r="A56" s="98"/>
      <c r="B56" s="131"/>
      <c r="C56" s="67"/>
      <c r="D56" s="133"/>
      <c r="E56" s="67"/>
      <c r="F56" s="133"/>
      <c r="G56" s="68"/>
      <c r="H56" s="119"/>
      <c r="I56" s="26"/>
      <c r="J56" s="119"/>
      <c r="K56" s="26"/>
      <c r="L56" s="119"/>
      <c r="M56" s="26"/>
      <c r="N56" s="119"/>
      <c r="O56" s="98"/>
    </row>
    <row r="57" spans="1:15" ht="11.25" customHeight="1">
      <c r="A57" s="98"/>
      <c r="B57" s="66"/>
      <c r="C57" s="67"/>
      <c r="D57" s="67"/>
      <c r="E57" s="67"/>
      <c r="F57" s="67"/>
      <c r="G57" s="68"/>
      <c r="H57" s="26"/>
      <c r="I57" s="26"/>
      <c r="J57" s="26"/>
      <c r="K57" s="26"/>
      <c r="L57" s="26"/>
      <c r="M57" s="26"/>
      <c r="N57" s="26"/>
      <c r="O57" s="98"/>
    </row>
    <row r="58" spans="1:15" ht="9" customHeight="1">
      <c r="A58" s="98"/>
      <c r="B58" s="115" t="s">
        <v>13</v>
      </c>
      <c r="C58" s="67"/>
      <c r="D58" s="117"/>
      <c r="E58" s="67"/>
      <c r="F58" s="117">
        <f>(F55-$D55)</f>
        <v>1052.6015999999945</v>
      </c>
      <c r="G58" s="68"/>
      <c r="H58" s="119"/>
      <c r="I58" s="26"/>
      <c r="J58" s="119"/>
      <c r="K58" s="26"/>
      <c r="L58" s="119"/>
      <c r="M58" s="26"/>
      <c r="N58" s="119"/>
      <c r="O58" s="98"/>
    </row>
    <row r="59" spans="1:15" ht="9" customHeight="1">
      <c r="A59" s="98"/>
      <c r="B59" s="116"/>
      <c r="C59" s="67"/>
      <c r="D59" s="118"/>
      <c r="E59" s="67"/>
      <c r="F59" s="118"/>
      <c r="G59" s="68"/>
      <c r="H59" s="119"/>
      <c r="I59" s="26"/>
      <c r="J59" s="119"/>
      <c r="K59" s="26"/>
      <c r="L59" s="119"/>
      <c r="M59" s="26"/>
      <c r="N59" s="119"/>
      <c r="O59" s="98"/>
    </row>
    <row r="60" spans="1:15" ht="11.25" customHeight="1">
      <c r="A60" s="98"/>
      <c r="B60" s="66"/>
      <c r="C60" s="67"/>
      <c r="D60" s="67"/>
      <c r="E60" s="67"/>
      <c r="F60" s="67"/>
      <c r="G60" s="68"/>
      <c r="H60" s="26"/>
      <c r="I60" s="26"/>
      <c r="J60" s="26"/>
      <c r="K60" s="26"/>
      <c r="L60" s="26"/>
      <c r="M60" s="26"/>
      <c r="N60" s="26"/>
      <c r="O60" s="98"/>
    </row>
    <row r="61" spans="1:15" ht="9" customHeight="1">
      <c r="A61" s="98"/>
      <c r="B61" s="120" t="s">
        <v>19</v>
      </c>
      <c r="C61" s="70"/>
      <c r="D61" s="122"/>
      <c r="E61" s="70"/>
      <c r="F61" s="124">
        <f>(F58/$D55)</f>
        <v>0.023809523809523683</v>
      </c>
      <c r="G61" s="104"/>
      <c r="H61" s="126"/>
      <c r="I61" s="34"/>
      <c r="J61" s="126"/>
      <c r="K61" s="34"/>
      <c r="L61" s="126"/>
      <c r="M61" s="34"/>
      <c r="N61" s="126"/>
      <c r="O61" s="98"/>
    </row>
    <row r="62" spans="1:15" ht="9" customHeight="1" thickBot="1">
      <c r="A62" s="98"/>
      <c r="B62" s="121"/>
      <c r="C62" s="71"/>
      <c r="D62" s="123"/>
      <c r="E62" s="71"/>
      <c r="F62" s="125"/>
      <c r="G62" s="105"/>
      <c r="H62" s="126"/>
      <c r="I62" s="34"/>
      <c r="J62" s="126"/>
      <c r="K62" s="34"/>
      <c r="L62" s="126"/>
      <c r="M62" s="34"/>
      <c r="N62" s="126"/>
      <c r="O62" s="98"/>
    </row>
    <row r="63" spans="1:15" ht="11.25" customHeight="1">
      <c r="A63" s="98"/>
      <c r="B63" s="14"/>
      <c r="C63" s="14"/>
      <c r="D63" s="14"/>
      <c r="E63" s="14"/>
      <c r="F63" s="14"/>
      <c r="G63" s="14"/>
      <c r="H63" s="27"/>
      <c r="I63" s="27"/>
      <c r="J63" s="27"/>
      <c r="K63" s="27"/>
      <c r="L63" s="27"/>
      <c r="M63" s="27"/>
      <c r="N63" s="14"/>
      <c r="O63" s="98"/>
    </row>
    <row r="64" spans="1:15" ht="17.25">
      <c r="A64" s="98"/>
      <c r="B64" s="73" t="s">
        <v>21</v>
      </c>
      <c r="C64" s="39"/>
      <c r="D64" s="74">
        <f>(D31+D55)</f>
        <v>66631.02720000001</v>
      </c>
      <c r="E64" s="38"/>
      <c r="F64" s="74">
        <f>(F31+F55)</f>
        <v>67683.6288</v>
      </c>
      <c r="G64" s="38"/>
      <c r="H64" s="97"/>
      <c r="I64" s="93"/>
      <c r="J64" s="97"/>
      <c r="K64" s="35"/>
      <c r="L64" s="97"/>
      <c r="M64" s="35"/>
      <c r="N64" s="36"/>
      <c r="O64" s="98"/>
    </row>
    <row r="65" spans="1:15" ht="7.5" customHeight="1">
      <c r="A65" s="98"/>
      <c r="B65" s="49"/>
      <c r="C65" s="36"/>
      <c r="D65" s="44"/>
      <c r="E65" s="36"/>
      <c r="F65" s="49"/>
      <c r="G65" s="36"/>
      <c r="H65" s="36"/>
      <c r="I65" s="36"/>
      <c r="J65" s="36"/>
      <c r="K65" s="36"/>
      <c r="L65" s="36"/>
      <c r="M65" s="36"/>
      <c r="N65" s="36"/>
      <c r="O65" s="98"/>
    </row>
    <row r="66" spans="1:15" ht="3.75" customHeigh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</sheetData>
  <sheetProtection/>
  <mergeCells count="73">
    <mergeCell ref="F12:H12"/>
    <mergeCell ref="B3:H5"/>
    <mergeCell ref="B6:H7"/>
    <mergeCell ref="B8:H8"/>
    <mergeCell ref="B10:N11"/>
    <mergeCell ref="J9:N9"/>
    <mergeCell ref="B15:N16"/>
    <mergeCell ref="B28:B29"/>
    <mergeCell ref="D28:D29"/>
    <mergeCell ref="F28:F29"/>
    <mergeCell ref="H28:H29"/>
    <mergeCell ref="B22:C22"/>
    <mergeCell ref="B19:C19"/>
    <mergeCell ref="L31:L32"/>
    <mergeCell ref="N31:N32"/>
    <mergeCell ref="J34:J35"/>
    <mergeCell ref="L34:L35"/>
    <mergeCell ref="N34:N35"/>
    <mergeCell ref="J28:J29"/>
    <mergeCell ref="L28:L29"/>
    <mergeCell ref="N28:N29"/>
    <mergeCell ref="J31:J32"/>
    <mergeCell ref="B31:B32"/>
    <mergeCell ref="D31:D32"/>
    <mergeCell ref="F31:F32"/>
    <mergeCell ref="H31:H32"/>
    <mergeCell ref="B17:C17"/>
    <mergeCell ref="B18:C18"/>
    <mergeCell ref="B21:C21"/>
    <mergeCell ref="J52:J53"/>
    <mergeCell ref="F34:F35"/>
    <mergeCell ref="B46:C46"/>
    <mergeCell ref="B47:C47"/>
    <mergeCell ref="B38:C38"/>
    <mergeCell ref="B39:C39"/>
    <mergeCell ref="B40:C40"/>
    <mergeCell ref="H34:H35"/>
    <mergeCell ref="B34:B35"/>
    <mergeCell ref="D34:D35"/>
    <mergeCell ref="B48:C48"/>
    <mergeCell ref="B49:C49"/>
    <mergeCell ref="B52:B53"/>
    <mergeCell ref="D52:D53"/>
    <mergeCell ref="N52:N53"/>
    <mergeCell ref="F13:H13"/>
    <mergeCell ref="B20:C20"/>
    <mergeCell ref="B24:C24"/>
    <mergeCell ref="B25:C25"/>
    <mergeCell ref="B23:C23"/>
    <mergeCell ref="B55:B56"/>
    <mergeCell ref="D55:D56"/>
    <mergeCell ref="F55:F56"/>
    <mergeCell ref="H55:H56"/>
    <mergeCell ref="J55:J56"/>
    <mergeCell ref="L55:L56"/>
    <mergeCell ref="N55:N56"/>
    <mergeCell ref="F52:F53"/>
    <mergeCell ref="H52:H53"/>
    <mergeCell ref="N58:N59"/>
    <mergeCell ref="J61:J62"/>
    <mergeCell ref="L61:L62"/>
    <mergeCell ref="N61:N62"/>
    <mergeCell ref="J58:J59"/>
    <mergeCell ref="L58:L59"/>
    <mergeCell ref="L52:L53"/>
    <mergeCell ref="B58:B59"/>
    <mergeCell ref="D58:D59"/>
    <mergeCell ref="F58:F59"/>
    <mergeCell ref="H58:H59"/>
    <mergeCell ref="B61:B62"/>
    <mergeCell ref="D61:D62"/>
    <mergeCell ref="F61:F62"/>
    <mergeCell ref="H61:H62"/>
  </mergeCells>
  <printOptions/>
  <pageMargins left="0.23" right="0.34" top="0.23" bottom="0.13" header="0.17" footer="0.16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</dc:creator>
  <cp:keywords/>
  <dc:description/>
  <cp:lastModifiedBy>Norman</cp:lastModifiedBy>
  <cp:lastPrinted>2013-10-23T19:27:55Z</cp:lastPrinted>
  <dcterms:created xsi:type="dcterms:W3CDTF">2003-10-29T03:22:30Z</dcterms:created>
  <dcterms:modified xsi:type="dcterms:W3CDTF">2019-02-15T19:37:20Z</dcterms:modified>
  <cp:category/>
  <cp:version/>
  <cp:contentType/>
  <cp:contentStatus/>
</cp:coreProperties>
</file>