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<sst xmlns="http://schemas.openxmlformats.org/spreadsheetml/2006/main" count="30" uniqueCount="30">
  <si>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Health Plan Enrollment</t>
  </si>
  <si>
    <t>Employee</t>
  </si>
  <si>
    <t>Year</t>
  </si>
  <si>
    <t>Family</t>
  </si>
  <si>
    <t>% change</t>
  </si>
  <si>
    <t>Avg/mnth</t>
  </si>
  <si>
    <t>Employee %</t>
  </si>
  <si>
    <t>Family %</t>
  </si>
  <si>
    <t>Large Claims 50% of Spec.</t>
  </si>
  <si>
    <t>$ Large Claims 50% of Spec.</t>
  </si>
  <si>
    <t>Specific Limitation</t>
  </si>
  <si>
    <t>Claims $ over specific</t>
  </si>
  <si>
    <t>Aggregate claims</t>
  </si>
  <si>
    <t>Large Claims in Aggregate</t>
  </si>
  <si>
    <t>Large Claims % of Aggregate</t>
  </si>
  <si>
    <t>Aggregate less large claims</t>
  </si>
  <si>
    <t>Claims/member less large claimants</t>
  </si>
  <si>
    <t>Large claims as % of group</t>
  </si>
  <si>
    <t>Average per large claims</t>
  </si>
  <si>
    <t>Claims /member all claims</t>
  </si>
  <si>
    <t>% reimbursed</t>
  </si>
  <si>
    <t>No longer employed</t>
  </si>
  <si>
    <t>Enrollment Data</t>
  </si>
  <si>
    <t>Data %</t>
  </si>
  <si>
    <t>Total</t>
  </si>
  <si>
    <t>Large Claims Data September</t>
  </si>
  <si>
    <t>*9 months data &amp; cost</t>
  </si>
  <si>
    <t>Large Claim Data (2019 data 9 months)</t>
  </si>
  <si>
    <t>Client Data</t>
  </si>
  <si>
    <t>Renewal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</si>
</sst>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6"/>
      <color indexed="9"/>
      <name val="Century Gothic"/>
      <family val="2"/>
    </font>
    <font>
      <b/>
      <sz val="11"/>
      <color indexed="49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b/>
      <sz val="11"/>
      <color indexed="40"/>
      <name val="Century Gothic"/>
      <family val="2"/>
    </font>
    <font>
      <b/>
      <sz val="16"/>
      <color indexed="40"/>
      <name val="Century Gothic"/>
      <family val="2"/>
    </font>
    <font>
      <b/>
      <sz val="12"/>
      <color indexed="40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3" fontId="6" fillId="33" borderId="0" xfId="0" applyNumberFormat="1" applyFont="1" applyFill="1" applyBorder="1" applyAlignment="1">
      <alignment horizontal="center" vertical="center"/>
    </xf>
    <xf numFmtId="9" fontId="6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9" fontId="6" fillId="33" borderId="12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9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" fillId="34" borderId="13" xfId="0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9" fontId="6" fillId="33" borderId="15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4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49" fontId="2" fillId="35" borderId="0" xfId="0" applyNumberFormat="1" applyFont="1" applyFill="1" applyAlignment="1">
      <alignment horizontal="left" vertical="center"/>
    </xf>
    <xf numFmtId="0" fontId="8" fillId="35" borderId="0" xfId="0" applyFont="1" applyFill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11" fillId="33" borderId="18" xfId="0" applyNumberFormat="1" applyFont="1" applyFill="1" applyBorder="1" applyAlignment="1">
      <alignment horizontal="center" vertical="center"/>
    </xf>
    <xf numFmtId="2" fontId="11" fillId="33" borderId="18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0" fillId="35" borderId="0" xfId="0" applyFill="1" applyAlignment="1">
      <alignment horizontal="center"/>
    </xf>
    <xf numFmtId="0" fontId="7" fillId="36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right"/>
    </xf>
    <xf numFmtId="0" fontId="14" fillId="35" borderId="0" xfId="0" applyFont="1" applyFill="1" applyBorder="1" applyAlignment="1">
      <alignment horizontal="right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6" fillId="35" borderId="0" xfId="0" applyFont="1" applyFill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6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42</xdr:row>
      <xdr:rowOff>76200</xdr:rowOff>
    </xdr:from>
    <xdr:to>
      <xdr:col>8</xdr:col>
      <xdr:colOff>561975</xdr:colOff>
      <xdr:row>47</xdr:row>
      <xdr:rowOff>95250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2628900" y="7591425"/>
          <a:ext cx="16478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266700</xdr:colOff>
      <xdr:row>42</xdr:row>
      <xdr:rowOff>57150</xdr:rowOff>
    </xdr:from>
    <xdr:to>
      <xdr:col>10</xdr:col>
      <xdr:colOff>219075</xdr:colOff>
      <xdr:row>48</xdr:row>
      <xdr:rowOff>28575</xdr:rowOff>
    </xdr:to>
    <xdr:pic>
      <xdr:nvPicPr>
        <xdr:cNvPr id="2" name="Picture 5" descr="Clarke  Co  Vertical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572375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</xdr:row>
      <xdr:rowOff>104775</xdr:rowOff>
    </xdr:from>
    <xdr:to>
      <xdr:col>15</xdr:col>
      <xdr:colOff>190500</xdr:colOff>
      <xdr:row>7</xdr:row>
      <xdr:rowOff>85725</xdr:rowOff>
    </xdr:to>
    <xdr:pic>
      <xdr:nvPicPr>
        <xdr:cNvPr id="3" name="Picture 6" descr="Clarke  Co  Vertical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66700"/>
          <a:ext cx="1514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B2" sqref="B2:J4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3" width="8.421875" style="0" customWidth="1"/>
    <col min="4" max="4" width="0.85546875" style="0" hidden="1" customWidth="1"/>
    <col min="5" max="5" width="12.00390625" style="0" customWidth="1"/>
    <col min="6" max="6" width="0.85546875" style="0" customWidth="1"/>
    <col min="7" max="7" width="10.8515625" style="0" customWidth="1"/>
    <col min="8" max="8" width="0.85546875" style="0" customWidth="1"/>
    <col min="9" max="9" width="10.8515625" style="0" customWidth="1"/>
    <col min="10" max="10" width="0.85546875" style="0" customWidth="1"/>
    <col min="11" max="11" width="10.7109375" style="0" customWidth="1"/>
    <col min="12" max="12" width="0.85546875" style="0" customWidth="1"/>
    <col min="13" max="13" width="10.7109375" style="0" customWidth="1"/>
    <col min="14" max="14" width="0.85546875" style="0" customWidth="1"/>
    <col min="15" max="15" width="3.57421875" style="0" customWidth="1"/>
    <col min="17" max="17" width="9.28125" style="0" customWidth="1"/>
    <col min="18" max="18" width="8.8515625" style="0" customWidth="1"/>
  </cols>
  <sheetData>
    <row r="1" spans="1:16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" customHeight="1">
      <c r="A2" s="30"/>
      <c r="B2" s="53" t="s">
        <v>25</v>
      </c>
      <c r="C2" s="53"/>
      <c r="D2" s="53"/>
      <c r="E2" s="53"/>
      <c r="F2" s="53"/>
      <c r="G2" s="53"/>
      <c r="H2" s="53"/>
      <c r="I2" s="53"/>
      <c r="J2" s="53"/>
      <c r="K2" s="30"/>
      <c r="L2" s="30"/>
      <c r="M2" s="30"/>
      <c r="N2" s="30"/>
      <c r="O2" s="30"/>
      <c r="P2" s="30"/>
    </row>
    <row r="3" spans="1:16" ht="12" customHeight="1">
      <c r="A3" s="30"/>
      <c r="B3" s="53"/>
      <c r="C3" s="53"/>
      <c r="D3" s="53"/>
      <c r="E3" s="53"/>
      <c r="F3" s="53"/>
      <c r="G3" s="53"/>
      <c r="H3" s="53"/>
      <c r="I3" s="53"/>
      <c r="J3" s="53"/>
      <c r="K3" s="30"/>
      <c r="L3" s="30"/>
      <c r="M3" s="30"/>
      <c r="N3" s="30"/>
      <c r="O3" s="30"/>
      <c r="P3" s="30"/>
    </row>
    <row r="4" spans="1:16" ht="12" customHeight="1">
      <c r="A4" s="30"/>
      <c r="B4" s="53"/>
      <c r="C4" s="53"/>
      <c r="D4" s="53"/>
      <c r="E4" s="53"/>
      <c r="F4" s="53"/>
      <c r="G4" s="53"/>
      <c r="H4" s="53"/>
      <c r="I4" s="53"/>
      <c r="J4" s="53"/>
      <c r="K4" s="30"/>
      <c r="L4" s="30"/>
      <c r="M4" s="30"/>
      <c r="N4" s="30"/>
      <c r="O4" s="30"/>
      <c r="P4" s="30"/>
    </row>
    <row r="5" spans="1:20" ht="10.5" customHeight="1">
      <c r="A5" s="30"/>
      <c r="B5" s="54" t="s">
        <v>28</v>
      </c>
      <c r="C5" s="54"/>
      <c r="D5" s="54"/>
      <c r="E5" s="54"/>
      <c r="F5" s="54"/>
      <c r="G5" s="54"/>
      <c r="H5" s="54"/>
      <c r="I5" s="54"/>
      <c r="J5" s="40"/>
      <c r="K5" s="30"/>
      <c r="L5" s="30"/>
      <c r="M5" s="30"/>
      <c r="N5" s="30"/>
      <c r="O5" s="30"/>
      <c r="P5" s="30"/>
      <c r="T5" s="1"/>
    </row>
    <row r="6" spans="1:16" ht="15" customHeight="1">
      <c r="A6" s="30"/>
      <c r="B6" s="54"/>
      <c r="C6" s="54"/>
      <c r="D6" s="54"/>
      <c r="E6" s="54"/>
      <c r="F6" s="54"/>
      <c r="G6" s="54"/>
      <c r="H6" s="54"/>
      <c r="I6" s="54"/>
      <c r="J6" s="40"/>
      <c r="K6" s="30"/>
      <c r="L6" s="30"/>
      <c r="M6" s="30"/>
      <c r="N6" s="30"/>
      <c r="O6" s="30"/>
      <c r="P6" s="30"/>
    </row>
    <row r="7" spans="1:16" ht="12.75" customHeight="1">
      <c r="A7" s="30"/>
      <c r="B7" s="55" t="s">
        <v>29</v>
      </c>
      <c r="C7" s="55"/>
      <c r="D7" s="55"/>
      <c r="E7" s="55"/>
      <c r="F7" s="55"/>
      <c r="G7" s="55"/>
      <c r="H7" s="55"/>
      <c r="I7" s="55"/>
      <c r="J7" s="42"/>
      <c r="K7" s="30"/>
      <c r="L7" s="30"/>
      <c r="M7" s="30"/>
      <c r="N7" s="30"/>
      <c r="O7" s="30"/>
      <c r="P7" s="30"/>
    </row>
    <row r="8" spans="1:16" ht="13.5" customHeight="1">
      <c r="A8" s="30"/>
      <c r="B8" s="30"/>
      <c r="C8" s="41"/>
      <c r="D8" s="41"/>
      <c r="E8" s="41"/>
      <c r="F8" s="41"/>
      <c r="G8" s="41"/>
      <c r="H8" s="41"/>
      <c r="I8" s="41"/>
      <c r="J8" s="42"/>
      <c r="K8" s="66"/>
      <c r="L8" s="66"/>
      <c r="M8" s="66"/>
      <c r="N8" s="66"/>
      <c r="O8" s="66"/>
      <c r="P8" s="66"/>
    </row>
    <row r="9" spans="1:16" ht="13.5" customHeight="1">
      <c r="A9" s="30"/>
      <c r="B9" s="30"/>
      <c r="C9" s="41"/>
      <c r="D9" s="41"/>
      <c r="E9" s="41"/>
      <c r="F9" s="41"/>
      <c r="G9" s="41"/>
      <c r="H9" s="41"/>
      <c r="I9" s="41"/>
      <c r="J9" s="42"/>
      <c r="K9" s="43"/>
      <c r="L9" s="43"/>
      <c r="M9" s="43"/>
      <c r="N9" s="43"/>
      <c r="O9" s="43"/>
      <c r="P9" s="30"/>
    </row>
    <row r="10" spans="1:16" ht="12" customHeight="1">
      <c r="A10" s="30"/>
      <c r="B10" s="57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30"/>
    </row>
    <row r="11" spans="1:16" ht="12" customHeight="1">
      <c r="A11" s="30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30"/>
    </row>
    <row r="12" spans="1:16" ht="12.75" customHeight="1">
      <c r="A12" s="30"/>
      <c r="B12" s="30"/>
      <c r="C12" s="30"/>
      <c r="D12" s="30"/>
      <c r="E12" s="60" t="s">
        <v>22</v>
      </c>
      <c r="F12" s="60"/>
      <c r="G12" s="60"/>
      <c r="H12" s="60"/>
      <c r="I12" s="60"/>
      <c r="J12" s="60"/>
      <c r="K12" s="60"/>
      <c r="L12" s="30"/>
      <c r="M12" s="30"/>
      <c r="N12" s="30"/>
      <c r="O12" s="30"/>
      <c r="P12" s="30"/>
    </row>
    <row r="13" spans="1:16" ht="12.75" customHeight="1">
      <c r="A13" s="30"/>
      <c r="B13" s="30"/>
      <c r="C13" s="30"/>
      <c r="D13" s="30"/>
      <c r="E13" s="35"/>
      <c r="F13" s="35"/>
      <c r="G13" s="35">
        <v>2016</v>
      </c>
      <c r="H13" s="36"/>
      <c r="I13" s="35">
        <v>2017</v>
      </c>
      <c r="J13" s="30"/>
      <c r="K13" s="35">
        <v>2018</v>
      </c>
      <c r="L13" s="30"/>
      <c r="M13" s="35">
        <v>2019</v>
      </c>
      <c r="N13" s="30"/>
      <c r="O13" s="37"/>
      <c r="P13" s="30"/>
    </row>
    <row r="14" spans="1:16" ht="12.75" customHeight="1">
      <c r="A14" s="30"/>
      <c r="B14" s="30"/>
      <c r="C14" s="34" t="s">
        <v>1</v>
      </c>
      <c r="D14" s="34"/>
      <c r="E14" s="36"/>
      <c r="F14" s="35"/>
      <c r="G14" s="36"/>
      <c r="H14" s="36"/>
      <c r="I14" s="36"/>
      <c r="J14" s="30"/>
      <c r="K14" s="36"/>
      <c r="L14" s="30"/>
      <c r="M14" s="36"/>
      <c r="N14" s="30"/>
      <c r="O14" s="38"/>
      <c r="P14" s="30"/>
    </row>
    <row r="15" spans="1:16" ht="12.75" customHeight="1">
      <c r="A15" s="30"/>
      <c r="B15" s="30"/>
      <c r="C15" s="34" t="s">
        <v>3</v>
      </c>
      <c r="D15" s="34"/>
      <c r="E15" s="36"/>
      <c r="F15" s="35"/>
      <c r="G15" s="36"/>
      <c r="H15" s="36"/>
      <c r="I15" s="36"/>
      <c r="J15" s="30"/>
      <c r="K15" s="36"/>
      <c r="L15" s="30"/>
      <c r="M15" s="36"/>
      <c r="N15" s="30"/>
      <c r="O15" s="38"/>
      <c r="P15" s="30"/>
    </row>
    <row r="16" spans="1:16" ht="14.25" customHeight="1">
      <c r="A16" s="30"/>
      <c r="B16" s="30"/>
      <c r="C16" s="34" t="s">
        <v>5</v>
      </c>
      <c r="D16" s="34"/>
      <c r="E16" s="36"/>
      <c r="F16" s="36"/>
      <c r="G16" s="36">
        <f>SUM(G14:G15)</f>
        <v>0</v>
      </c>
      <c r="H16" s="36"/>
      <c r="I16" s="36">
        <f>SUM(I14:I15)</f>
        <v>0</v>
      </c>
      <c r="J16" s="30"/>
      <c r="K16" s="36">
        <f>SUM(K14:K15)</f>
        <v>0</v>
      </c>
      <c r="L16" s="30"/>
      <c r="M16" s="36">
        <f>SUM(M14:M15)</f>
        <v>0</v>
      </c>
      <c r="N16" s="30"/>
      <c r="O16" s="36"/>
      <c r="P16" s="30"/>
    </row>
    <row r="17" spans="1:16" ht="14.25" customHeight="1">
      <c r="A17" s="30"/>
      <c r="B17" s="30"/>
      <c r="C17" s="15" t="s">
        <v>4</v>
      </c>
      <c r="D17" s="16"/>
      <c r="E17" s="17"/>
      <c r="F17" s="17"/>
      <c r="G17" s="18"/>
      <c r="H17" s="17"/>
      <c r="I17" s="18" t="e">
        <f>(I16-G16)/G16</f>
        <v>#DIV/0!</v>
      </c>
      <c r="J17" s="17"/>
      <c r="K17" s="18" t="e">
        <f>(K16-I16)/I16</f>
        <v>#DIV/0!</v>
      </c>
      <c r="L17" s="19"/>
      <c r="M17" s="18" t="e">
        <f>(M16-K16)/K16</f>
        <v>#DIV/0!</v>
      </c>
      <c r="N17" s="19"/>
      <c r="O17" s="18"/>
      <c r="P17" s="30"/>
    </row>
    <row r="18" spans="1:16" ht="14.25" customHeight="1">
      <c r="A18" s="30"/>
      <c r="B18" s="30"/>
      <c r="C18" s="33"/>
      <c r="D18" s="34"/>
      <c r="E18" s="60" t="s">
        <v>23</v>
      </c>
      <c r="F18" s="60"/>
      <c r="G18" s="60"/>
      <c r="H18" s="60"/>
      <c r="I18" s="60"/>
      <c r="J18" s="60"/>
      <c r="K18" s="60"/>
      <c r="L18" s="30"/>
      <c r="M18" s="36"/>
      <c r="N18" s="30"/>
      <c r="O18" s="30"/>
      <c r="P18" s="30"/>
    </row>
    <row r="19" spans="1:16" ht="14.25" customHeight="1">
      <c r="A19" s="30"/>
      <c r="B19" s="30"/>
      <c r="C19" s="34" t="s">
        <v>6</v>
      </c>
      <c r="D19" s="34"/>
      <c r="E19" s="36"/>
      <c r="F19" s="36"/>
      <c r="G19" s="39">
        <v>0.66</v>
      </c>
      <c r="H19" s="36"/>
      <c r="I19" s="39" t="e">
        <f>(I14/I16)</f>
        <v>#DIV/0!</v>
      </c>
      <c r="J19" s="36"/>
      <c r="K19" s="39" t="e">
        <f>(K14/K16)</f>
        <v>#DIV/0!</v>
      </c>
      <c r="L19" s="30"/>
      <c r="M19" s="39" t="e">
        <f>(M14/M16)</f>
        <v>#DIV/0!</v>
      </c>
      <c r="N19" s="30"/>
      <c r="O19" s="30"/>
      <c r="P19" s="30"/>
    </row>
    <row r="20" spans="1:16" ht="14.25" customHeight="1">
      <c r="A20" s="30"/>
      <c r="B20" s="30"/>
      <c r="C20" s="34" t="s">
        <v>7</v>
      </c>
      <c r="D20" s="34"/>
      <c r="E20" s="36"/>
      <c r="F20" s="36"/>
      <c r="G20" s="39">
        <v>0.34</v>
      </c>
      <c r="H20" s="36"/>
      <c r="I20" s="39" t="e">
        <f>(I15/I16)</f>
        <v>#DIV/0!</v>
      </c>
      <c r="J20" s="36"/>
      <c r="K20" s="39" t="e">
        <f>(K15/K16)</f>
        <v>#DIV/0!</v>
      </c>
      <c r="L20" s="30"/>
      <c r="M20" s="39" t="e">
        <f>(M15/M16)</f>
        <v>#DIV/0!</v>
      </c>
      <c r="N20" s="30"/>
      <c r="O20" s="30"/>
      <c r="P20" s="30"/>
    </row>
    <row r="21" spans="1:16" ht="14.25" customHeight="1">
      <c r="A21" s="30"/>
      <c r="B21" s="56"/>
      <c r="C21" s="5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0"/>
    </row>
    <row r="22" spans="1:16" ht="12" customHeight="1">
      <c r="A22" s="30"/>
      <c r="B22" s="57" t="s">
        <v>27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30"/>
    </row>
    <row r="23" spans="1:16" ht="12" customHeight="1">
      <c r="A23" s="30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30"/>
    </row>
    <row r="24" spans="1:16" ht="15.75" customHeight="1">
      <c r="A24" s="30"/>
      <c r="B24" s="63" t="s">
        <v>2</v>
      </c>
      <c r="C24" s="63"/>
      <c r="D24" s="64"/>
      <c r="E24" s="22">
        <v>2016</v>
      </c>
      <c r="F24" s="5"/>
      <c r="G24" s="5">
        <v>2017</v>
      </c>
      <c r="H24" s="5"/>
      <c r="I24" s="5">
        <v>2018</v>
      </c>
      <c r="J24" s="5"/>
      <c r="K24" s="5">
        <v>2019</v>
      </c>
      <c r="L24" s="5"/>
      <c r="M24" s="5" t="s">
        <v>24</v>
      </c>
      <c r="N24" s="5"/>
      <c r="O24" s="6"/>
      <c r="P24" s="30"/>
    </row>
    <row r="25" spans="1:16" ht="15.75" customHeight="1">
      <c r="A25" s="30"/>
      <c r="B25" s="61" t="s">
        <v>8</v>
      </c>
      <c r="C25" s="61"/>
      <c r="D25" s="32"/>
      <c r="E25" s="23"/>
      <c r="F25" s="7"/>
      <c r="G25" s="29"/>
      <c r="H25" s="8"/>
      <c r="I25" s="2"/>
      <c r="J25" s="8"/>
      <c r="K25" s="2"/>
      <c r="L25" s="7"/>
      <c r="M25" s="2">
        <f>(E25+G25+I25+K25)</f>
        <v>0</v>
      </c>
      <c r="N25" s="7"/>
      <c r="O25" s="11"/>
      <c r="P25" s="30"/>
    </row>
    <row r="26" spans="1:16" ht="15.75" customHeight="1">
      <c r="A26" s="30"/>
      <c r="B26" s="61" t="s">
        <v>9</v>
      </c>
      <c r="C26" s="61"/>
      <c r="D26" s="62"/>
      <c r="E26" s="24"/>
      <c r="F26" s="2"/>
      <c r="G26" s="2"/>
      <c r="H26" s="2"/>
      <c r="I26" s="2"/>
      <c r="J26" s="2"/>
      <c r="K26" s="2"/>
      <c r="L26" s="7"/>
      <c r="M26" s="2">
        <f>(G26+I26+K26+E26)</f>
        <v>0</v>
      </c>
      <c r="N26" s="7"/>
      <c r="O26" s="11"/>
      <c r="P26" s="30"/>
    </row>
    <row r="27" spans="1:16" ht="15.75" customHeight="1">
      <c r="A27" s="30"/>
      <c r="B27" s="61" t="s">
        <v>18</v>
      </c>
      <c r="C27" s="61"/>
      <c r="D27" s="32"/>
      <c r="E27" s="24">
        <v>64139</v>
      </c>
      <c r="F27" s="2"/>
      <c r="G27" s="2" t="e">
        <f>(G26/G25)</f>
        <v>#DIV/0!</v>
      </c>
      <c r="H27" s="2"/>
      <c r="I27" s="2" t="e">
        <f>(I26/I25)</f>
        <v>#DIV/0!</v>
      </c>
      <c r="J27" s="2"/>
      <c r="K27" s="2" t="e">
        <f>(K26/K25)</f>
        <v>#DIV/0!</v>
      </c>
      <c r="L27" s="7"/>
      <c r="M27" s="2" t="e">
        <f>(M26/M25)</f>
        <v>#DIV/0!</v>
      </c>
      <c r="N27" s="7"/>
      <c r="O27" s="11"/>
      <c r="P27" s="30"/>
    </row>
    <row r="28" spans="1:16" ht="15.75" customHeight="1">
      <c r="A28" s="30"/>
      <c r="B28" s="61" t="s">
        <v>10</v>
      </c>
      <c r="C28" s="61"/>
      <c r="D28" s="32"/>
      <c r="E28" s="24"/>
      <c r="F28" s="4"/>
      <c r="G28" s="2"/>
      <c r="H28" s="2"/>
      <c r="I28" s="2"/>
      <c r="J28" s="2"/>
      <c r="K28" s="2"/>
      <c r="L28" s="10"/>
      <c r="M28" s="2">
        <v>31250</v>
      </c>
      <c r="N28" s="7"/>
      <c r="O28" s="25"/>
      <c r="P28" s="30"/>
    </row>
    <row r="29" spans="1:16" ht="15.75" customHeight="1">
      <c r="A29" s="30"/>
      <c r="B29" s="61" t="s">
        <v>11</v>
      </c>
      <c r="C29" s="61"/>
      <c r="D29" s="62"/>
      <c r="E29" s="45"/>
      <c r="F29" s="7"/>
      <c r="G29" s="2"/>
      <c r="H29" s="3"/>
      <c r="I29" s="2"/>
      <c r="J29" s="3"/>
      <c r="K29" s="2"/>
      <c r="L29" s="8"/>
      <c r="M29" s="2">
        <f>(G29+I29+K29+E29)</f>
        <v>0</v>
      </c>
      <c r="N29" s="7"/>
      <c r="O29" s="13"/>
      <c r="P29" s="30"/>
    </row>
    <row r="30" spans="1:16" ht="15.75" customHeight="1">
      <c r="A30" s="30"/>
      <c r="B30" s="61" t="s">
        <v>20</v>
      </c>
      <c r="C30" s="61"/>
      <c r="D30" s="62"/>
      <c r="E30" s="26" t="e">
        <f>(E29/E26)</f>
        <v>#DIV/0!</v>
      </c>
      <c r="F30" s="7"/>
      <c r="G30" s="3" t="e">
        <f>(G29/G26)</f>
        <v>#DIV/0!</v>
      </c>
      <c r="H30" s="3"/>
      <c r="I30" s="3" t="e">
        <f>(I29/I26)</f>
        <v>#DIV/0!</v>
      </c>
      <c r="J30" s="3"/>
      <c r="K30" s="3" t="e">
        <f>(K29/K26)</f>
        <v>#DIV/0!</v>
      </c>
      <c r="L30" s="8"/>
      <c r="M30" s="3" t="e">
        <f>(M29/M26)</f>
        <v>#DIV/0!</v>
      </c>
      <c r="N30" s="7"/>
      <c r="O30" s="13"/>
      <c r="P30" s="30"/>
    </row>
    <row r="31" spans="1:16" ht="15.75" customHeight="1">
      <c r="A31" s="30"/>
      <c r="B31" s="61" t="s">
        <v>13</v>
      </c>
      <c r="C31" s="61"/>
      <c r="D31" s="62"/>
      <c r="E31" s="45">
        <v>351642</v>
      </c>
      <c r="F31" s="7"/>
      <c r="G31" s="2">
        <f>(G26-G29)</f>
        <v>0</v>
      </c>
      <c r="H31" s="7"/>
      <c r="I31" s="2">
        <f>(I26-I29)</f>
        <v>0</v>
      </c>
      <c r="J31" s="7"/>
      <c r="K31" s="2">
        <f>(K26-K29)</f>
        <v>0</v>
      </c>
      <c r="L31" s="7"/>
      <c r="M31" s="2">
        <f>(M26-M29)</f>
        <v>0</v>
      </c>
      <c r="N31" s="7"/>
      <c r="O31" s="12"/>
      <c r="P31" s="30"/>
    </row>
    <row r="32" spans="1:16" ht="15.75" customHeight="1">
      <c r="A32" s="30"/>
      <c r="B32" s="61" t="s">
        <v>12</v>
      </c>
      <c r="C32" s="61"/>
      <c r="D32" s="62"/>
      <c r="E32" s="45"/>
      <c r="F32" s="7"/>
      <c r="G32" s="2"/>
      <c r="H32" s="7"/>
      <c r="I32" s="2"/>
      <c r="J32" s="7"/>
      <c r="K32" s="2"/>
      <c r="L32" s="7"/>
      <c r="M32" s="2">
        <f>(G32+I32+K32+E32)</f>
        <v>0</v>
      </c>
      <c r="N32" s="7"/>
      <c r="O32" s="12"/>
      <c r="P32" s="30"/>
    </row>
    <row r="33" spans="1:16" ht="15.75" customHeight="1">
      <c r="A33" s="30"/>
      <c r="B33" s="61" t="s">
        <v>14</v>
      </c>
      <c r="C33" s="61"/>
      <c r="D33" s="32"/>
      <c r="E33" s="26" t="e">
        <f>(E31/E32)</f>
        <v>#DIV/0!</v>
      </c>
      <c r="F33" s="7"/>
      <c r="G33" s="3" t="e">
        <f>(G31/G32)</f>
        <v>#DIV/0!</v>
      </c>
      <c r="H33" s="7"/>
      <c r="I33" s="3" t="e">
        <f>(I31/I32)</f>
        <v>#DIV/0!</v>
      </c>
      <c r="J33" s="7"/>
      <c r="K33" s="3" t="e">
        <f>(K31/K32)</f>
        <v>#DIV/0!</v>
      </c>
      <c r="L33" s="7"/>
      <c r="M33" s="3" t="e">
        <f>(M31/M32)</f>
        <v>#DIV/0!</v>
      </c>
      <c r="N33" s="7"/>
      <c r="O33" s="12"/>
      <c r="P33" s="30"/>
    </row>
    <row r="34" spans="1:16" ht="15.75" customHeight="1">
      <c r="A34" s="30"/>
      <c r="B34" s="61" t="s">
        <v>15</v>
      </c>
      <c r="C34" s="61"/>
      <c r="D34" s="32"/>
      <c r="E34" s="24">
        <v>464636</v>
      </c>
      <c r="F34" s="7"/>
      <c r="G34" s="2">
        <f>(G32-G31)</f>
        <v>0</v>
      </c>
      <c r="H34" s="7"/>
      <c r="I34" s="2">
        <f>(I32-I31)</f>
        <v>0</v>
      </c>
      <c r="J34" s="7"/>
      <c r="K34" s="2">
        <f>(K32-K31)</f>
        <v>0</v>
      </c>
      <c r="L34" s="7"/>
      <c r="M34" s="2">
        <f>(M32-M31)</f>
        <v>0</v>
      </c>
      <c r="N34" s="7"/>
      <c r="O34" s="13"/>
      <c r="P34" s="30"/>
    </row>
    <row r="35" spans="1:16" ht="15.75" customHeight="1">
      <c r="A35" s="65" t="s">
        <v>16</v>
      </c>
      <c r="B35" s="65"/>
      <c r="C35" s="65"/>
      <c r="D35" s="32"/>
      <c r="E35" s="46">
        <v>424.49</v>
      </c>
      <c r="F35" s="7"/>
      <c r="G35" s="9" t="e">
        <f>G34/(I16-G25)/12</f>
        <v>#DIV/0!</v>
      </c>
      <c r="H35" s="7"/>
      <c r="I35" s="9" t="e">
        <f>I34/(K16-I25)/12</f>
        <v>#DIV/0!</v>
      </c>
      <c r="J35" s="7"/>
      <c r="K35" s="9" t="e">
        <f>K34/(M16-K25)/9</f>
        <v>#DIV/0!</v>
      </c>
      <c r="L35" s="7"/>
      <c r="M35" s="9" t="e">
        <f>M34/(G16+I16+K16+M16)/9.16</f>
        <v>#DIV/0!</v>
      </c>
      <c r="N35" s="7"/>
      <c r="O35" s="13"/>
      <c r="P35" s="30"/>
    </row>
    <row r="36" spans="1:16" ht="15.75" customHeight="1">
      <c r="A36" s="31"/>
      <c r="B36" s="61" t="s">
        <v>19</v>
      </c>
      <c r="C36" s="61"/>
      <c r="D36" s="32"/>
      <c r="E36" s="46">
        <v>654.07</v>
      </c>
      <c r="F36" s="7"/>
      <c r="G36" s="9" t="e">
        <f>(G32/I16)/12</f>
        <v>#DIV/0!</v>
      </c>
      <c r="H36" s="7"/>
      <c r="I36" s="9" t="e">
        <f>(I32/K16)/12</f>
        <v>#DIV/0!</v>
      </c>
      <c r="J36" s="7"/>
      <c r="K36" s="9" t="e">
        <f>(K32/M16)/9</f>
        <v>#DIV/0!</v>
      </c>
      <c r="L36" s="7"/>
      <c r="M36" s="9" t="e">
        <f>M32/(G16+I16+K16+M16)/9.1</f>
        <v>#DIV/0!</v>
      </c>
      <c r="N36" s="7"/>
      <c r="O36" s="13"/>
      <c r="P36" s="30"/>
    </row>
    <row r="37" spans="1:16" ht="15.75" customHeight="1">
      <c r="A37" s="30"/>
      <c r="B37" s="61" t="s">
        <v>17</v>
      </c>
      <c r="C37" s="61"/>
      <c r="D37" s="32"/>
      <c r="E37" s="26" t="e">
        <f>(E25/G16)</f>
        <v>#DIV/0!</v>
      </c>
      <c r="F37" s="7"/>
      <c r="G37" s="3" t="e">
        <f>(G25/I16)</f>
        <v>#DIV/0!</v>
      </c>
      <c r="H37" s="7"/>
      <c r="I37" s="3" t="e">
        <f>(I25/K16)</f>
        <v>#DIV/0!</v>
      </c>
      <c r="J37" s="7"/>
      <c r="K37" s="3" t="e">
        <f>(K25/M16)</f>
        <v>#DIV/0!</v>
      </c>
      <c r="L37" s="7"/>
      <c r="M37" s="3" t="e">
        <f>M25/(G16+I16+K16+M16)</f>
        <v>#DIV/0!</v>
      </c>
      <c r="N37" s="14"/>
      <c r="O37" s="27"/>
      <c r="P37" s="30"/>
    </row>
    <row r="38" spans="1:16" ht="15.75" customHeight="1">
      <c r="A38" s="30"/>
      <c r="B38" s="61" t="s">
        <v>21</v>
      </c>
      <c r="C38" s="61"/>
      <c r="D38" s="32"/>
      <c r="E38" s="52"/>
      <c r="F38" s="47"/>
      <c r="G38" s="48"/>
      <c r="H38" s="49"/>
      <c r="I38" s="48"/>
      <c r="J38" s="49"/>
      <c r="K38" s="48"/>
      <c r="L38" s="47"/>
      <c r="M38" s="48"/>
      <c r="N38" s="50"/>
      <c r="O38" s="51"/>
      <c r="P38" s="30"/>
    </row>
    <row r="39" spans="1:16" ht="18" customHeight="1">
      <c r="A39" s="30"/>
      <c r="B39" s="58"/>
      <c r="C39" s="58"/>
      <c r="D39" s="59"/>
      <c r="E39" s="28"/>
      <c r="F39" s="20"/>
      <c r="G39" s="21"/>
      <c r="H39" s="21"/>
      <c r="I39" s="21"/>
      <c r="J39" s="21"/>
      <c r="K39" s="21"/>
      <c r="L39" s="21"/>
      <c r="M39" s="21"/>
      <c r="N39" s="20"/>
      <c r="O39" s="44"/>
      <c r="P39" s="30"/>
    </row>
    <row r="40" spans="1:16" ht="12.75">
      <c r="A40" s="30"/>
      <c r="B40" s="30"/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3.5">
      <c r="A41" s="30"/>
      <c r="B41" s="34" t="s">
        <v>26</v>
      </c>
      <c r="C41" s="3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</sheetData>
  <sheetProtection/>
  <mergeCells count="25">
    <mergeCell ref="K8:P8"/>
    <mergeCell ref="B33:C33"/>
    <mergeCell ref="B34:C34"/>
    <mergeCell ref="B28:C28"/>
    <mergeCell ref="B27:C27"/>
    <mergeCell ref="B36:C36"/>
    <mergeCell ref="B38:C38"/>
    <mergeCell ref="B37:C37"/>
    <mergeCell ref="E18:K18"/>
    <mergeCell ref="B24:D24"/>
    <mergeCell ref="B29:D29"/>
    <mergeCell ref="B30:D30"/>
    <mergeCell ref="B32:D32"/>
    <mergeCell ref="A35:C35"/>
    <mergeCell ref="B31:D31"/>
    <mergeCell ref="B2:J4"/>
    <mergeCell ref="B5:I6"/>
    <mergeCell ref="B7:I7"/>
    <mergeCell ref="B21:C21"/>
    <mergeCell ref="B22:O23"/>
    <mergeCell ref="B39:D39"/>
    <mergeCell ref="E12:K12"/>
    <mergeCell ref="B10:O11"/>
    <mergeCell ref="B25:C25"/>
    <mergeCell ref="B26:D26"/>
  </mergeCells>
  <printOptions/>
  <pageMargins left="0.25" right="0.25" top="0.79" bottom="0.37" header="0.09" footer="0.1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</dc:creator>
  <cp:keywords/>
  <dc:description/>
  <cp:lastModifiedBy>Norman</cp:lastModifiedBy>
  <cp:lastPrinted>2013-10-23T19:13:02Z</cp:lastPrinted>
  <dcterms:created xsi:type="dcterms:W3CDTF">2003-10-29T03:22:30Z</dcterms:created>
  <dcterms:modified xsi:type="dcterms:W3CDTF">2019-02-15T17:35:40Z</dcterms:modified>
  <cp:category/>
  <cp:version/>
  <cp:contentType/>
  <cp:contentStatus/>
</cp:coreProperties>
</file>